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arketing\E-Catalogs\Price List Files\Configurators\"/>
    </mc:Choice>
  </mc:AlternateContent>
  <xr:revisionPtr revIDLastSave="0" documentId="13_ncr:1_{A7EA6B72-47C0-44AF-9397-2165C3C3D9BC}" xr6:coauthVersionLast="47" xr6:coauthVersionMax="47" xr10:uidLastSave="{00000000-0000-0000-0000-000000000000}"/>
  <workbookProtection workbookAlgorithmName="SHA-512" workbookHashValue="bHZGe6ZZIXGvyaoMOIKf7vqDMgIhCwRFR96oM7hCeqAbHWG9F9njnypWkb5o/COmyTZ0ROVoy00glgEwiaeusQ==" workbookSaltValue="IBDmP4qpHC5qoo45q7TIuw==" workbookSpinCount="100000" lockStructure="1"/>
  <bookViews>
    <workbookView xWindow="0" yWindow="840" windowWidth="38400" windowHeight="19560" xr2:uid="{4FB7388E-A151-4FC8-B802-B8DC9E6AD953}"/>
  </bookViews>
  <sheets>
    <sheet name="WLT50 Price Configurator" sheetId="1" r:id="rId1"/>
    <sheet name="Components" sheetId="3" state="hidden" r:id="rId2"/>
    <sheet name="Tables" sheetId="2" state="hidden" r:id="rId3"/>
  </sheets>
  <definedNames>
    <definedName name="ExternalData_1" localSheetId="1" hidden="1">Components!$A$1:$F$189</definedName>
    <definedName name="_xlnm.Print_Area" localSheetId="0">'WLT50 Price Configurator'!$A$1:$M$20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R401" i="2"/>
  <c r="J401" i="2"/>
  <c r="G401" i="2" s="1"/>
  <c r="F401" i="2"/>
  <c r="R399" i="2"/>
  <c r="J399" i="2"/>
  <c r="G399" i="2" s="1"/>
  <c r="F399" i="2"/>
  <c r="R397" i="2"/>
  <c r="J397" i="2"/>
  <c r="G397" i="2" s="1"/>
  <c r="F397" i="2"/>
  <c r="R395" i="2"/>
  <c r="J395" i="2"/>
  <c r="G395" i="2" s="1"/>
  <c r="F395" i="2"/>
  <c r="R393" i="2"/>
  <c r="J393" i="2"/>
  <c r="G393" i="2" s="1"/>
  <c r="F393" i="2"/>
  <c r="R391" i="2"/>
  <c r="J391" i="2"/>
  <c r="G391" i="2" s="1"/>
  <c r="F391" i="2"/>
  <c r="R389" i="2"/>
  <c r="J389" i="2"/>
  <c r="G389" i="2" s="1"/>
  <c r="F389" i="2"/>
  <c r="R387" i="2"/>
  <c r="J387" i="2"/>
  <c r="G387" i="2" s="1"/>
  <c r="F387" i="2"/>
  <c r="R385" i="2"/>
  <c r="J385" i="2"/>
  <c r="G385" i="2" s="1"/>
  <c r="F385" i="2"/>
  <c r="R383" i="2"/>
  <c r="J383" i="2"/>
  <c r="G383" i="2" s="1"/>
  <c r="F383" i="2"/>
  <c r="R381" i="2"/>
  <c r="J381" i="2"/>
  <c r="G381" i="2" s="1"/>
  <c r="F381" i="2"/>
  <c r="R379" i="2"/>
  <c r="J379" i="2"/>
  <c r="G379" i="2" s="1"/>
  <c r="F379" i="2"/>
  <c r="R377" i="2"/>
  <c r="J377" i="2"/>
  <c r="G377" i="2" s="1"/>
  <c r="F377" i="2"/>
  <c r="R375" i="2"/>
  <c r="J375" i="2"/>
  <c r="G375" i="2" s="1"/>
  <c r="F375" i="2"/>
  <c r="R373" i="2"/>
  <c r="J373" i="2"/>
  <c r="G373" i="2" s="1"/>
  <c r="F373" i="2"/>
  <c r="R371" i="2"/>
  <c r="J371" i="2"/>
  <c r="G371" i="2" s="1"/>
  <c r="F371" i="2"/>
  <c r="R369" i="2"/>
  <c r="J369" i="2"/>
  <c r="G369" i="2" s="1"/>
  <c r="F369" i="2"/>
  <c r="R367" i="2"/>
  <c r="F367" i="2"/>
  <c r="R365" i="2"/>
  <c r="F365" i="2"/>
  <c r="R363" i="2"/>
  <c r="F363" i="2"/>
  <c r="R361" i="2"/>
  <c r="F361" i="2"/>
  <c r="R359" i="2"/>
  <c r="F359" i="2"/>
  <c r="R357" i="2"/>
  <c r="F357" i="2"/>
  <c r="R355" i="2"/>
  <c r="F355" i="2"/>
  <c r="R353" i="2"/>
  <c r="L353" i="2"/>
  <c r="J353" i="2"/>
  <c r="F353" i="2"/>
  <c r="R351" i="2"/>
  <c r="L351" i="2"/>
  <c r="J351" i="2"/>
  <c r="F351" i="2"/>
  <c r="R349" i="2"/>
  <c r="L349" i="2"/>
  <c r="J349" i="2"/>
  <c r="F349" i="2"/>
  <c r="R347" i="2"/>
  <c r="L347" i="2"/>
  <c r="J347" i="2"/>
  <c r="F347" i="2"/>
  <c r="R345" i="2"/>
  <c r="L345" i="2"/>
  <c r="J345" i="2"/>
  <c r="F345" i="2"/>
  <c r="R343" i="2"/>
  <c r="L343" i="2"/>
  <c r="J343" i="2"/>
  <c r="F343" i="2"/>
  <c r="R341" i="2"/>
  <c r="L341" i="2"/>
  <c r="J341" i="2"/>
  <c r="F341" i="2"/>
  <c r="R339" i="2"/>
  <c r="L339" i="2"/>
  <c r="J339" i="2"/>
  <c r="F339" i="2"/>
  <c r="R337" i="2"/>
  <c r="L337" i="2"/>
  <c r="J337" i="2"/>
  <c r="F337" i="2"/>
  <c r="R335" i="2"/>
  <c r="L335" i="2"/>
  <c r="J335" i="2"/>
  <c r="F335" i="2"/>
  <c r="R333" i="2"/>
  <c r="L333" i="2"/>
  <c r="J333" i="2"/>
  <c r="F333" i="2"/>
  <c r="R331" i="2"/>
  <c r="L331" i="2"/>
  <c r="J331" i="2"/>
  <c r="F331" i="2"/>
  <c r="R329" i="2"/>
  <c r="L329" i="2"/>
  <c r="J329" i="2"/>
  <c r="F329" i="2"/>
  <c r="R327" i="2"/>
  <c r="L327" i="2"/>
  <c r="J327" i="2"/>
  <c r="F327" i="2"/>
  <c r="R325" i="2"/>
  <c r="L325" i="2"/>
  <c r="J325" i="2"/>
  <c r="F325" i="2"/>
  <c r="R323" i="2"/>
  <c r="L323" i="2"/>
  <c r="J323" i="2"/>
  <c r="F323" i="2"/>
  <c r="R321" i="2"/>
  <c r="L321" i="2"/>
  <c r="J321" i="2"/>
  <c r="F321" i="2"/>
  <c r="R319" i="2"/>
  <c r="L319" i="2"/>
  <c r="J319" i="2"/>
  <c r="F319" i="2"/>
  <c r="R317" i="2"/>
  <c r="L317" i="2"/>
  <c r="J317" i="2"/>
  <c r="F317" i="2"/>
  <c r="R315" i="2"/>
  <c r="L315" i="2"/>
  <c r="J315" i="2"/>
  <c r="F315" i="2"/>
  <c r="R313" i="2"/>
  <c r="L313" i="2"/>
  <c r="J313" i="2"/>
  <c r="F313" i="2"/>
  <c r="R311" i="2"/>
  <c r="L311" i="2"/>
  <c r="J311" i="2"/>
  <c r="F311" i="2"/>
  <c r="R309" i="2"/>
  <c r="L309" i="2"/>
  <c r="J309" i="2"/>
  <c r="F309" i="2"/>
  <c r="R307" i="2"/>
  <c r="L307" i="2"/>
  <c r="J307" i="2"/>
  <c r="F307" i="2"/>
  <c r="F305" i="2"/>
  <c r="F303" i="2"/>
  <c r="F301" i="2"/>
  <c r="F299" i="2"/>
  <c r="F297" i="2"/>
  <c r="F295" i="2"/>
  <c r="F293" i="2"/>
  <c r="F291" i="2"/>
  <c r="F289" i="2"/>
  <c r="F287" i="2"/>
  <c r="F285" i="2"/>
  <c r="F283" i="2"/>
  <c r="F281" i="2"/>
  <c r="F279" i="2"/>
  <c r="F277" i="2"/>
  <c r="R275" i="2"/>
  <c r="J275" i="2"/>
  <c r="G275" i="2" s="1"/>
  <c r="F275" i="2"/>
  <c r="R273" i="2"/>
  <c r="J273" i="2"/>
  <c r="G273" i="2" s="1"/>
  <c r="F273" i="2"/>
  <c r="F271" i="2"/>
  <c r="F269" i="2"/>
  <c r="F267" i="2"/>
  <c r="F265" i="2"/>
  <c r="F263" i="2"/>
  <c r="F261" i="2"/>
  <c r="F259" i="2"/>
  <c r="R257" i="2"/>
  <c r="L257" i="2"/>
  <c r="J257" i="2"/>
  <c r="F257" i="2"/>
  <c r="R255" i="2"/>
  <c r="L255" i="2"/>
  <c r="J255" i="2"/>
  <c r="F255" i="2"/>
  <c r="R253" i="2"/>
  <c r="L253" i="2"/>
  <c r="J253" i="2"/>
  <c r="F253" i="2"/>
  <c r="R251" i="2"/>
  <c r="L251" i="2"/>
  <c r="J251" i="2"/>
  <c r="F251" i="2"/>
  <c r="R249" i="2"/>
  <c r="L249" i="2"/>
  <c r="J249" i="2"/>
  <c r="F249" i="2"/>
  <c r="R247" i="2"/>
  <c r="L247" i="2"/>
  <c r="J247" i="2"/>
  <c r="F247" i="2"/>
  <c r="R245" i="2"/>
  <c r="L245" i="2"/>
  <c r="J245" i="2"/>
  <c r="F245" i="2"/>
  <c r="R243" i="2"/>
  <c r="L243" i="2"/>
  <c r="J243" i="2"/>
  <c r="F243" i="2"/>
  <c r="R241" i="2"/>
  <c r="L241" i="2"/>
  <c r="J241" i="2"/>
  <c r="F241" i="2"/>
  <c r="R239" i="2"/>
  <c r="L239" i="2"/>
  <c r="J239" i="2"/>
  <c r="F239" i="2"/>
  <c r="R237" i="2"/>
  <c r="L237" i="2"/>
  <c r="J237" i="2"/>
  <c r="F237" i="2"/>
  <c r="R235" i="2"/>
  <c r="L235" i="2"/>
  <c r="J235" i="2"/>
  <c r="F235" i="2"/>
  <c r="R233" i="2"/>
  <c r="L233" i="2"/>
  <c r="J233" i="2"/>
  <c r="F233" i="2"/>
  <c r="R231" i="2"/>
  <c r="L231" i="2"/>
  <c r="J231" i="2"/>
  <c r="F231" i="2"/>
  <c r="R229" i="2"/>
  <c r="L229" i="2"/>
  <c r="J229" i="2"/>
  <c r="F229" i="2"/>
  <c r="R227" i="2"/>
  <c r="L227" i="2"/>
  <c r="J227" i="2"/>
  <c r="F227" i="2"/>
  <c r="R225" i="2"/>
  <c r="L225" i="2"/>
  <c r="J225" i="2"/>
  <c r="F225" i="2"/>
  <c r="R223" i="2"/>
  <c r="L223" i="2"/>
  <c r="J223" i="2"/>
  <c r="F223" i="2"/>
  <c r="R221" i="2"/>
  <c r="L221" i="2"/>
  <c r="J221" i="2"/>
  <c r="F221" i="2"/>
  <c r="R219" i="2"/>
  <c r="L219" i="2"/>
  <c r="J219" i="2"/>
  <c r="F219" i="2"/>
  <c r="R217" i="2"/>
  <c r="L217" i="2"/>
  <c r="J217" i="2"/>
  <c r="F217" i="2"/>
  <c r="R215" i="2"/>
  <c r="L215" i="2"/>
  <c r="J215" i="2"/>
  <c r="F215" i="2"/>
  <c r="R213" i="2"/>
  <c r="L213" i="2"/>
  <c r="J213" i="2"/>
  <c r="F213" i="2"/>
  <c r="R211" i="2"/>
  <c r="L211" i="2"/>
  <c r="J211" i="2"/>
  <c r="F211" i="2"/>
  <c r="R209" i="2"/>
  <c r="L209" i="2"/>
  <c r="J209" i="2"/>
  <c r="F209" i="2"/>
  <c r="R207" i="2"/>
  <c r="L207" i="2"/>
  <c r="J207" i="2"/>
  <c r="F207" i="2"/>
  <c r="R205" i="2"/>
  <c r="L205" i="2"/>
  <c r="J205" i="2"/>
  <c r="F205" i="2"/>
  <c r="R203" i="2"/>
  <c r="L203" i="2"/>
  <c r="J203" i="2"/>
  <c r="F203" i="2"/>
  <c r="R201" i="2"/>
  <c r="L201" i="2"/>
  <c r="J201" i="2"/>
  <c r="F201" i="2"/>
  <c r="R199" i="2"/>
  <c r="L199" i="2"/>
  <c r="J199" i="2"/>
  <c r="F199" i="2"/>
  <c r="R197" i="2"/>
  <c r="L197" i="2"/>
  <c r="J197" i="2"/>
  <c r="F197" i="2"/>
  <c r="R195" i="2"/>
  <c r="L195" i="2"/>
  <c r="J195" i="2"/>
  <c r="F195" i="2"/>
  <c r="R193" i="2"/>
  <c r="L193" i="2"/>
  <c r="J193" i="2"/>
  <c r="F193" i="2"/>
  <c r="R191" i="2"/>
  <c r="L191" i="2"/>
  <c r="J191" i="2"/>
  <c r="F191" i="2"/>
  <c r="R189" i="2"/>
  <c r="L189" i="2"/>
  <c r="J189" i="2"/>
  <c r="F189" i="2"/>
  <c r="R187" i="2"/>
  <c r="L187" i="2"/>
  <c r="J187" i="2"/>
  <c r="F187" i="2"/>
  <c r="R185" i="2"/>
  <c r="L185" i="2"/>
  <c r="J185" i="2"/>
  <c r="F185" i="2"/>
  <c r="R183" i="2"/>
  <c r="L183" i="2"/>
  <c r="J183" i="2"/>
  <c r="F183" i="2"/>
  <c r="R181" i="2"/>
  <c r="L181" i="2"/>
  <c r="J181" i="2"/>
  <c r="F181" i="2"/>
  <c r="R179" i="2"/>
  <c r="L179" i="2"/>
  <c r="J179" i="2"/>
  <c r="F179" i="2"/>
  <c r="R177" i="2"/>
  <c r="L177" i="2"/>
  <c r="J177" i="2"/>
  <c r="F177" i="2"/>
  <c r="R175" i="2"/>
  <c r="L175" i="2"/>
  <c r="J175" i="2"/>
  <c r="F175" i="2"/>
  <c r="R173" i="2"/>
  <c r="L173" i="2"/>
  <c r="J173" i="2"/>
  <c r="F173" i="2"/>
  <c r="R171" i="2"/>
  <c r="L171" i="2"/>
  <c r="J171" i="2"/>
  <c r="F171" i="2"/>
  <c r="R169" i="2"/>
  <c r="L169" i="2"/>
  <c r="J169" i="2"/>
  <c r="F169" i="2"/>
  <c r="R167" i="2"/>
  <c r="L167" i="2"/>
  <c r="J167" i="2"/>
  <c r="F167" i="2"/>
  <c r="R165" i="2"/>
  <c r="L165" i="2"/>
  <c r="J165" i="2"/>
  <c r="F165" i="2"/>
  <c r="R163" i="2"/>
  <c r="L163" i="2"/>
  <c r="J163" i="2"/>
  <c r="F163" i="2"/>
  <c r="R161" i="2"/>
  <c r="L161" i="2"/>
  <c r="J161" i="2"/>
  <c r="F161" i="2"/>
  <c r="R159" i="2"/>
  <c r="L159" i="2"/>
  <c r="J159" i="2"/>
  <c r="F159" i="2"/>
  <c r="R157" i="2"/>
  <c r="L157" i="2"/>
  <c r="J157" i="2"/>
  <c r="F157" i="2"/>
  <c r="R155" i="2"/>
  <c r="L155" i="2"/>
  <c r="J155" i="2"/>
  <c r="F155" i="2"/>
  <c r="R153" i="2"/>
  <c r="L153" i="2"/>
  <c r="J153" i="2"/>
  <c r="F153" i="2"/>
  <c r="R151" i="2"/>
  <c r="L151" i="2"/>
  <c r="J151" i="2"/>
  <c r="F151" i="2"/>
  <c r="R149" i="2"/>
  <c r="L149" i="2"/>
  <c r="J149" i="2"/>
  <c r="F149" i="2"/>
  <c r="R147" i="2"/>
  <c r="L147" i="2"/>
  <c r="J147" i="2"/>
  <c r="F147" i="2"/>
  <c r="R145" i="2"/>
  <c r="L145" i="2"/>
  <c r="J145" i="2"/>
  <c r="F145" i="2"/>
  <c r="R143" i="2"/>
  <c r="L143" i="2"/>
  <c r="J143" i="2"/>
  <c r="F143" i="2"/>
  <c r="R141" i="2"/>
  <c r="L141" i="2"/>
  <c r="J141" i="2"/>
  <c r="F141" i="2"/>
  <c r="R139" i="2"/>
  <c r="L139" i="2"/>
  <c r="J139" i="2"/>
  <c r="F139" i="2"/>
  <c r="R137" i="2"/>
  <c r="L137" i="2"/>
  <c r="J137" i="2"/>
  <c r="F137" i="2"/>
  <c r="R135" i="2"/>
  <c r="L135" i="2"/>
  <c r="J135" i="2"/>
  <c r="F135" i="2"/>
  <c r="R133" i="2"/>
  <c r="L133" i="2"/>
  <c r="J133" i="2"/>
  <c r="F133" i="2"/>
  <c r="R131" i="2"/>
  <c r="L131" i="2"/>
  <c r="J131" i="2"/>
  <c r="F131" i="2"/>
  <c r="R129" i="2"/>
  <c r="L129" i="2"/>
  <c r="J129" i="2"/>
  <c r="F129" i="2"/>
  <c r="R127" i="2"/>
  <c r="L127" i="2"/>
  <c r="J127" i="2"/>
  <c r="F127" i="2"/>
  <c r="R125" i="2"/>
  <c r="L125" i="2"/>
  <c r="J125" i="2"/>
  <c r="F125" i="2"/>
  <c r="R123" i="2"/>
  <c r="L123" i="2"/>
  <c r="J123" i="2"/>
  <c r="F123" i="2"/>
  <c r="R121" i="2"/>
  <c r="L121" i="2"/>
  <c r="J121" i="2"/>
  <c r="F121" i="2"/>
  <c r="R119" i="2"/>
  <c r="L119" i="2"/>
  <c r="J119" i="2"/>
  <c r="F119" i="2"/>
  <c r="R117" i="2"/>
  <c r="L117" i="2"/>
  <c r="J117" i="2"/>
  <c r="F117" i="2"/>
  <c r="R115" i="2"/>
  <c r="L115" i="2"/>
  <c r="J115" i="2"/>
  <c r="F115" i="2"/>
  <c r="R113" i="2"/>
  <c r="F113" i="2"/>
  <c r="R111" i="2"/>
  <c r="F111" i="2"/>
  <c r="R109" i="2"/>
  <c r="F109" i="2"/>
  <c r="R107" i="2"/>
  <c r="F107" i="2"/>
  <c r="R105" i="2"/>
  <c r="F105" i="2"/>
  <c r="R103" i="2"/>
  <c r="F103" i="2"/>
  <c r="R101" i="2"/>
  <c r="F101" i="2"/>
  <c r="R99" i="2"/>
  <c r="F99" i="2"/>
  <c r="R97" i="2"/>
  <c r="F97" i="2"/>
  <c r="R95" i="2"/>
  <c r="F95" i="2"/>
  <c r="R93" i="2"/>
  <c r="F93" i="2"/>
  <c r="R91" i="2"/>
  <c r="F91" i="2"/>
  <c r="R89" i="2"/>
  <c r="F89" i="2"/>
  <c r="R87" i="2"/>
  <c r="F87" i="2"/>
  <c r="R85" i="2"/>
  <c r="F85" i="2"/>
  <c r="R83" i="2"/>
  <c r="J83" i="2"/>
  <c r="G83" i="2" s="1"/>
  <c r="F83" i="2"/>
  <c r="R81" i="2"/>
  <c r="J81" i="2"/>
  <c r="G81" i="2" s="1"/>
  <c r="F81" i="2"/>
  <c r="R79" i="2"/>
  <c r="F79" i="2"/>
  <c r="R77" i="2"/>
  <c r="F77" i="2"/>
  <c r="R75" i="2"/>
  <c r="F75" i="2"/>
  <c r="R73" i="2"/>
  <c r="F73" i="2"/>
  <c r="R71" i="2"/>
  <c r="F71" i="2"/>
  <c r="R69" i="2"/>
  <c r="F69" i="2"/>
  <c r="R67" i="2"/>
  <c r="F67" i="2"/>
  <c r="R65" i="2"/>
  <c r="J65" i="2"/>
  <c r="G65" i="2" s="1"/>
  <c r="F65" i="2"/>
  <c r="R63" i="2"/>
  <c r="J63" i="2"/>
  <c r="G63" i="2" s="1"/>
  <c r="F63" i="2"/>
  <c r="R61" i="2"/>
  <c r="J61" i="2"/>
  <c r="G61" i="2" s="1"/>
  <c r="F61" i="2"/>
  <c r="R59" i="2"/>
  <c r="J59" i="2"/>
  <c r="G59" i="2" s="1"/>
  <c r="F59" i="2"/>
  <c r="R57" i="2"/>
  <c r="J57" i="2"/>
  <c r="G57" i="2" s="1"/>
  <c r="F57" i="2"/>
  <c r="R55" i="2"/>
  <c r="J55" i="2"/>
  <c r="G55" i="2" s="1"/>
  <c r="F55" i="2"/>
  <c r="R53" i="2"/>
  <c r="J53" i="2"/>
  <c r="G53" i="2" s="1"/>
  <c r="F53" i="2"/>
  <c r="R51" i="2"/>
  <c r="J51" i="2"/>
  <c r="G51" i="2" s="1"/>
  <c r="F51" i="2"/>
  <c r="R49" i="2"/>
  <c r="J49" i="2"/>
  <c r="G49" i="2" s="1"/>
  <c r="F49" i="2"/>
  <c r="R47" i="2"/>
  <c r="J47" i="2"/>
  <c r="G47" i="2" s="1"/>
  <c r="F47" i="2"/>
  <c r="R45" i="2"/>
  <c r="J45" i="2"/>
  <c r="G45" i="2" s="1"/>
  <c r="F45" i="2"/>
  <c r="R43" i="2"/>
  <c r="J43" i="2"/>
  <c r="G43" i="2" s="1"/>
  <c r="F43" i="2"/>
  <c r="R41" i="2"/>
  <c r="J41" i="2"/>
  <c r="G41" i="2" s="1"/>
  <c r="F41" i="2"/>
  <c r="R39" i="2"/>
  <c r="J39" i="2"/>
  <c r="G39" i="2" s="1"/>
  <c r="F39" i="2"/>
  <c r="R37" i="2"/>
  <c r="J37" i="2"/>
  <c r="G37" i="2" s="1"/>
  <c r="F37" i="2"/>
  <c r="R35" i="2"/>
  <c r="J35" i="2"/>
  <c r="G35" i="2" s="1"/>
  <c r="F35" i="2"/>
  <c r="R33" i="2"/>
  <c r="J33" i="2"/>
  <c r="G33" i="2" s="1"/>
  <c r="F33" i="2"/>
  <c r="R31" i="2"/>
  <c r="J31" i="2"/>
  <c r="G31" i="2" s="1"/>
  <c r="F31" i="2"/>
  <c r="R29" i="2"/>
  <c r="J29" i="2"/>
  <c r="G29" i="2" s="1"/>
  <c r="F29" i="2"/>
  <c r="R27" i="2"/>
  <c r="J27" i="2"/>
  <c r="G27" i="2" s="1"/>
  <c r="F27" i="2"/>
  <c r="R25" i="2"/>
  <c r="J25" i="2"/>
  <c r="G25" i="2" s="1"/>
  <c r="F25" i="2"/>
  <c r="R23" i="2"/>
  <c r="J23" i="2"/>
  <c r="G23" i="2" s="1"/>
  <c r="F23" i="2"/>
  <c r="R21" i="2"/>
  <c r="J21" i="2"/>
  <c r="G21" i="2" s="1"/>
  <c r="F21" i="2"/>
  <c r="R19" i="2"/>
  <c r="J19" i="2"/>
  <c r="G19" i="2" s="1"/>
  <c r="F19" i="2"/>
  <c r="J17" i="2"/>
  <c r="G17" i="2" s="1"/>
  <c r="F17" i="2"/>
  <c r="J15" i="2"/>
  <c r="G15" i="2" s="1"/>
  <c r="F15" i="2"/>
  <c r="J13" i="2"/>
  <c r="G13" i="2" s="1"/>
  <c r="F13" i="2"/>
  <c r="J11" i="2"/>
  <c r="G11" i="2" s="1"/>
  <c r="F11" i="2"/>
  <c r="J9" i="2"/>
  <c r="G9" i="2" s="1"/>
  <c r="F9" i="2"/>
  <c r="J7" i="2"/>
  <c r="G7" i="2" s="1"/>
  <c r="F7" i="2"/>
  <c r="J5" i="2"/>
  <c r="G5" i="2" s="1"/>
  <c r="F5" i="2"/>
  <c r="J3" i="2"/>
  <c r="G3" i="2" s="1"/>
  <c r="F3" i="2"/>
  <c r="F304" i="2"/>
  <c r="F302" i="2"/>
  <c r="F300" i="2"/>
  <c r="F298" i="2"/>
  <c r="F296" i="2"/>
  <c r="F294" i="2"/>
  <c r="F268" i="2"/>
  <c r="F266" i="2"/>
  <c r="F264" i="2"/>
  <c r="F262" i="2"/>
  <c r="F260" i="2"/>
  <c r="F258" i="2"/>
  <c r="F292" i="2"/>
  <c r="F290" i="2"/>
  <c r="F288" i="2"/>
  <c r="F286" i="2"/>
  <c r="F284" i="2"/>
  <c r="F282" i="2"/>
  <c r="F280" i="2"/>
  <c r="F278" i="2"/>
  <c r="F276" i="2"/>
  <c r="F270" i="2"/>
  <c r="F400" i="2"/>
  <c r="F398" i="2"/>
  <c r="F396" i="2"/>
  <c r="F394" i="2"/>
  <c r="F392" i="2"/>
  <c r="F390" i="2"/>
  <c r="R112" i="2"/>
  <c r="F112" i="2"/>
  <c r="R110" i="2"/>
  <c r="F110" i="2"/>
  <c r="R108" i="2"/>
  <c r="F108" i="2"/>
  <c r="R106" i="2"/>
  <c r="F106" i="2"/>
  <c r="R104" i="2"/>
  <c r="F104" i="2"/>
  <c r="R102" i="2"/>
  <c r="F102" i="2"/>
  <c r="R76" i="2"/>
  <c r="F76" i="2"/>
  <c r="R74" i="2"/>
  <c r="F74" i="2"/>
  <c r="R72" i="2"/>
  <c r="F72" i="2"/>
  <c r="R70" i="2"/>
  <c r="F70" i="2"/>
  <c r="R68" i="2"/>
  <c r="F68" i="2"/>
  <c r="R66" i="2"/>
  <c r="F66" i="2"/>
  <c r="R94" i="2"/>
  <c r="F94" i="2"/>
  <c r="R92" i="2"/>
  <c r="F92" i="2"/>
  <c r="R100" i="2"/>
  <c r="F100" i="2"/>
  <c r="R98" i="2"/>
  <c r="F98" i="2"/>
  <c r="R96" i="2"/>
  <c r="F96" i="2"/>
  <c r="R90" i="2"/>
  <c r="F90" i="2"/>
  <c r="F88" i="2"/>
  <c r="F86" i="2"/>
  <c r="F84" i="2"/>
  <c r="F78" i="2"/>
  <c r="R88" i="2"/>
  <c r="R86" i="2"/>
  <c r="R84" i="2"/>
  <c r="R78" i="2"/>
  <c r="J8" i="1"/>
  <c r="C11" i="1"/>
  <c r="H8" i="1"/>
  <c r="I14" i="1" s="1"/>
  <c r="G8" i="1"/>
  <c r="I13" i="1" s="1"/>
  <c r="I8" i="1"/>
  <c r="H15" i="1" s="1"/>
  <c r="K8" i="1"/>
  <c r="I17" i="1" s="1"/>
  <c r="H16" i="1"/>
  <c r="C4" i="1"/>
  <c r="F14" i="2"/>
  <c r="F42" i="2"/>
  <c r="F44" i="2"/>
  <c r="F46" i="2"/>
  <c r="F48" i="2"/>
  <c r="F50" i="2"/>
  <c r="F52" i="2"/>
  <c r="F138" i="2"/>
  <c r="F140" i="2"/>
  <c r="F142" i="2"/>
  <c r="F144" i="2"/>
  <c r="F146" i="2"/>
  <c r="F148" i="2"/>
  <c r="F186" i="2"/>
  <c r="F188" i="2"/>
  <c r="F190" i="2"/>
  <c r="F192" i="2"/>
  <c r="F194" i="2"/>
  <c r="F196" i="2"/>
  <c r="F234" i="2"/>
  <c r="F236" i="2"/>
  <c r="F238" i="2"/>
  <c r="F240" i="2"/>
  <c r="F242" i="2"/>
  <c r="F244" i="2"/>
  <c r="F330" i="2"/>
  <c r="F332" i="2"/>
  <c r="F334" i="2"/>
  <c r="F336" i="2"/>
  <c r="F338" i="2"/>
  <c r="F340" i="2"/>
  <c r="F378" i="2"/>
  <c r="F380" i="2"/>
  <c r="F382" i="2"/>
  <c r="F384" i="2"/>
  <c r="F386" i="2"/>
  <c r="F388" i="2"/>
  <c r="F2" i="2"/>
  <c r="F10" i="2"/>
  <c r="F18" i="2"/>
  <c r="F20" i="2"/>
  <c r="F22" i="2"/>
  <c r="F24" i="2"/>
  <c r="F26" i="2"/>
  <c r="F28" i="2"/>
  <c r="F114" i="2"/>
  <c r="F116" i="2"/>
  <c r="F118" i="2"/>
  <c r="F120" i="2"/>
  <c r="F122" i="2"/>
  <c r="F124" i="2"/>
  <c r="F162" i="2"/>
  <c r="F164" i="2"/>
  <c r="F166" i="2"/>
  <c r="F168" i="2"/>
  <c r="F170" i="2"/>
  <c r="F172" i="2"/>
  <c r="F210" i="2"/>
  <c r="F212" i="2"/>
  <c r="F214" i="2"/>
  <c r="F216" i="2"/>
  <c r="F218" i="2"/>
  <c r="F220" i="2"/>
  <c r="F306" i="2"/>
  <c r="F308" i="2"/>
  <c r="F310" i="2"/>
  <c r="F312" i="2"/>
  <c r="F314" i="2"/>
  <c r="F316" i="2"/>
  <c r="F8" i="2"/>
  <c r="F16" i="2"/>
  <c r="F54" i="2"/>
  <c r="F56" i="2"/>
  <c r="F58" i="2"/>
  <c r="F60" i="2"/>
  <c r="F62" i="2"/>
  <c r="F64" i="2"/>
  <c r="F150" i="2"/>
  <c r="F152" i="2"/>
  <c r="F154" i="2"/>
  <c r="F156" i="2"/>
  <c r="F158" i="2"/>
  <c r="F160" i="2"/>
  <c r="F198" i="2"/>
  <c r="F200" i="2"/>
  <c r="F202" i="2"/>
  <c r="F204" i="2"/>
  <c r="F206" i="2"/>
  <c r="F208" i="2"/>
  <c r="F246" i="2"/>
  <c r="F248" i="2"/>
  <c r="F250" i="2"/>
  <c r="F252" i="2"/>
  <c r="F254" i="2"/>
  <c r="F256" i="2"/>
  <c r="F342" i="2"/>
  <c r="F344" i="2"/>
  <c r="F346" i="2"/>
  <c r="F348" i="2"/>
  <c r="F350" i="2"/>
  <c r="F352" i="2"/>
  <c r="F4" i="2"/>
  <c r="F12" i="2"/>
  <c r="F80" i="2"/>
  <c r="F82" i="2"/>
  <c r="F126" i="2"/>
  <c r="F128" i="2"/>
  <c r="F130" i="2"/>
  <c r="F132" i="2"/>
  <c r="F134" i="2"/>
  <c r="F136" i="2"/>
  <c r="F174" i="2"/>
  <c r="F176" i="2"/>
  <c r="F178" i="2"/>
  <c r="F180" i="2"/>
  <c r="F182" i="2"/>
  <c r="F184" i="2"/>
  <c r="F222" i="2"/>
  <c r="F224" i="2"/>
  <c r="F226" i="2"/>
  <c r="F228" i="2"/>
  <c r="F230" i="2"/>
  <c r="F232" i="2"/>
  <c r="F272" i="2"/>
  <c r="F274" i="2"/>
  <c r="F318" i="2"/>
  <c r="F320" i="2"/>
  <c r="F322" i="2"/>
  <c r="F324" i="2"/>
  <c r="F326" i="2"/>
  <c r="F328" i="2"/>
  <c r="F366" i="2"/>
  <c r="F368" i="2"/>
  <c r="F370" i="2"/>
  <c r="F372" i="2"/>
  <c r="F374" i="2"/>
  <c r="F376" i="2"/>
  <c r="F30" i="2"/>
  <c r="F32" i="2"/>
  <c r="F34" i="2"/>
  <c r="F36" i="2"/>
  <c r="F38" i="2"/>
  <c r="F40" i="2"/>
  <c r="F354" i="2"/>
  <c r="F356" i="2"/>
  <c r="F358" i="2"/>
  <c r="F360" i="2"/>
  <c r="F362" i="2"/>
  <c r="F364" i="2"/>
  <c r="F6" i="2"/>
  <c r="R364" i="2"/>
  <c r="R362" i="2"/>
  <c r="R360" i="2"/>
  <c r="R358" i="2"/>
  <c r="R356" i="2"/>
  <c r="R354" i="2"/>
  <c r="R40" i="2"/>
  <c r="J40" i="2"/>
  <c r="G40" i="2" s="1"/>
  <c r="R38" i="2"/>
  <c r="J38" i="2"/>
  <c r="G38" i="2" s="1"/>
  <c r="R36" i="2"/>
  <c r="J36" i="2"/>
  <c r="G36" i="2" s="1"/>
  <c r="R34" i="2"/>
  <c r="J34" i="2"/>
  <c r="G34" i="2" s="1"/>
  <c r="R32" i="2"/>
  <c r="J32" i="2"/>
  <c r="G32" i="2" s="1"/>
  <c r="R30" i="2"/>
  <c r="J30" i="2"/>
  <c r="G30" i="2" s="1"/>
  <c r="I10" i="1"/>
  <c r="C12" i="1"/>
  <c r="I11" i="1"/>
  <c r="R22" i="2"/>
  <c r="R46" i="2"/>
  <c r="R58" i="2"/>
  <c r="R82" i="2"/>
  <c r="R118" i="2"/>
  <c r="R130" i="2"/>
  <c r="R142" i="2"/>
  <c r="R154" i="2"/>
  <c r="R166" i="2"/>
  <c r="R190" i="2"/>
  <c r="R202" i="2"/>
  <c r="R178" i="2"/>
  <c r="R214" i="2"/>
  <c r="R226" i="2"/>
  <c r="R238" i="2"/>
  <c r="R250" i="2"/>
  <c r="R274" i="2"/>
  <c r="R310" i="2"/>
  <c r="R322" i="2"/>
  <c r="R334" i="2"/>
  <c r="R346" i="2"/>
  <c r="R370" i="2"/>
  <c r="R382" i="2"/>
  <c r="R394" i="2"/>
  <c r="R24" i="2"/>
  <c r="R48" i="2"/>
  <c r="R60" i="2"/>
  <c r="R120" i="2"/>
  <c r="R132" i="2"/>
  <c r="R144" i="2"/>
  <c r="R156" i="2"/>
  <c r="R168" i="2"/>
  <c r="R192" i="2"/>
  <c r="R204" i="2"/>
  <c r="R180" i="2"/>
  <c r="R216" i="2"/>
  <c r="R228" i="2"/>
  <c r="R240" i="2"/>
  <c r="R252" i="2"/>
  <c r="R312" i="2"/>
  <c r="R324" i="2"/>
  <c r="R336" i="2"/>
  <c r="R348" i="2"/>
  <c r="R372" i="2"/>
  <c r="R384" i="2"/>
  <c r="R396" i="2"/>
  <c r="R26" i="2"/>
  <c r="R50" i="2"/>
  <c r="R62" i="2"/>
  <c r="R122" i="2"/>
  <c r="R134" i="2"/>
  <c r="R146" i="2"/>
  <c r="R158" i="2"/>
  <c r="R170" i="2"/>
  <c r="R194" i="2"/>
  <c r="R206" i="2"/>
  <c r="R182" i="2"/>
  <c r="R218" i="2"/>
  <c r="R230" i="2"/>
  <c r="R242" i="2"/>
  <c r="R254" i="2"/>
  <c r="R314" i="2"/>
  <c r="R326" i="2"/>
  <c r="R338" i="2"/>
  <c r="R350" i="2"/>
  <c r="R374" i="2"/>
  <c r="R386" i="2"/>
  <c r="R398" i="2"/>
  <c r="R18" i="2"/>
  <c r="R42" i="2"/>
  <c r="R54" i="2"/>
  <c r="R114" i="2"/>
  <c r="R126" i="2"/>
  <c r="R138" i="2"/>
  <c r="R150" i="2"/>
  <c r="R162" i="2"/>
  <c r="R186" i="2"/>
  <c r="R198" i="2"/>
  <c r="R174" i="2"/>
  <c r="R210" i="2"/>
  <c r="R222" i="2"/>
  <c r="R234" i="2"/>
  <c r="R246" i="2"/>
  <c r="R306" i="2"/>
  <c r="R318" i="2"/>
  <c r="R330" i="2"/>
  <c r="R342" i="2"/>
  <c r="R366" i="2"/>
  <c r="R378" i="2"/>
  <c r="R390" i="2"/>
  <c r="R20" i="2"/>
  <c r="R44" i="2"/>
  <c r="R56" i="2"/>
  <c r="R80" i="2"/>
  <c r="R116" i="2"/>
  <c r="R128" i="2"/>
  <c r="R140" i="2"/>
  <c r="R152" i="2"/>
  <c r="R164" i="2"/>
  <c r="R188" i="2"/>
  <c r="R200" i="2"/>
  <c r="R176" i="2"/>
  <c r="R212" i="2"/>
  <c r="R224" i="2"/>
  <c r="R236" i="2"/>
  <c r="R248" i="2"/>
  <c r="R272" i="2"/>
  <c r="R308" i="2"/>
  <c r="R320" i="2"/>
  <c r="R332" i="2"/>
  <c r="R344" i="2"/>
  <c r="R368" i="2"/>
  <c r="R380" i="2"/>
  <c r="R392" i="2"/>
  <c r="R28" i="2"/>
  <c r="R52" i="2"/>
  <c r="R64" i="2"/>
  <c r="R124" i="2"/>
  <c r="R136" i="2"/>
  <c r="R148" i="2"/>
  <c r="R160" i="2"/>
  <c r="R172" i="2"/>
  <c r="R196" i="2"/>
  <c r="R208" i="2"/>
  <c r="R184" i="2"/>
  <c r="R220" i="2"/>
  <c r="R232" i="2"/>
  <c r="R244" i="2"/>
  <c r="R256" i="2"/>
  <c r="R316" i="2"/>
  <c r="R328" i="2"/>
  <c r="R340" i="2"/>
  <c r="R352" i="2"/>
  <c r="R376" i="2"/>
  <c r="R388" i="2"/>
  <c r="R400" i="2"/>
  <c r="J400" i="2"/>
  <c r="G400" i="2" s="1"/>
  <c r="J392" i="2"/>
  <c r="G392" i="2" s="1"/>
  <c r="J390" i="2"/>
  <c r="G390" i="2" s="1"/>
  <c r="J398" i="2"/>
  <c r="G398" i="2" s="1"/>
  <c r="J396" i="2"/>
  <c r="G396" i="2" s="1"/>
  <c r="J394" i="2"/>
  <c r="G394" i="2" s="1"/>
  <c r="J388" i="2"/>
  <c r="G388" i="2" s="1"/>
  <c r="J380" i="2"/>
  <c r="G380" i="2" s="1"/>
  <c r="J378" i="2"/>
  <c r="G378" i="2" s="1"/>
  <c r="J386" i="2"/>
  <c r="G386" i="2" s="1"/>
  <c r="J384" i="2"/>
  <c r="G384" i="2" s="1"/>
  <c r="J382" i="2"/>
  <c r="G382" i="2" s="1"/>
  <c r="L352" i="2"/>
  <c r="J352" i="2"/>
  <c r="L344" i="2"/>
  <c r="J344" i="2"/>
  <c r="L342" i="2"/>
  <c r="J342" i="2"/>
  <c r="L350" i="2"/>
  <c r="J350" i="2"/>
  <c r="L348" i="2"/>
  <c r="J348" i="2"/>
  <c r="L346" i="2"/>
  <c r="J346" i="2"/>
  <c r="L340" i="2"/>
  <c r="J340" i="2"/>
  <c r="L332" i="2"/>
  <c r="J332" i="2"/>
  <c r="L330" i="2"/>
  <c r="J330" i="2"/>
  <c r="L338" i="2"/>
  <c r="J338" i="2"/>
  <c r="L336" i="2"/>
  <c r="J336" i="2"/>
  <c r="L334" i="2"/>
  <c r="J334" i="2"/>
  <c r="L328" i="2"/>
  <c r="J328" i="2"/>
  <c r="L320" i="2"/>
  <c r="J320" i="2"/>
  <c r="L318" i="2"/>
  <c r="J318" i="2"/>
  <c r="L326" i="2"/>
  <c r="J326" i="2"/>
  <c r="L324" i="2"/>
  <c r="J324" i="2"/>
  <c r="L322" i="2"/>
  <c r="J322" i="2"/>
  <c r="L316" i="2"/>
  <c r="L308" i="2"/>
  <c r="L306" i="2"/>
  <c r="L314" i="2"/>
  <c r="L312" i="2"/>
  <c r="L310" i="2"/>
  <c r="L256" i="2"/>
  <c r="L248" i="2"/>
  <c r="L246" i="2"/>
  <c r="L254" i="2"/>
  <c r="L252" i="2"/>
  <c r="L250" i="2"/>
  <c r="L244" i="2"/>
  <c r="L236" i="2"/>
  <c r="L234" i="2"/>
  <c r="L242" i="2"/>
  <c r="L240" i="2"/>
  <c r="L238" i="2"/>
  <c r="L232" i="2"/>
  <c r="L224" i="2"/>
  <c r="L222" i="2"/>
  <c r="L230" i="2"/>
  <c r="L228" i="2"/>
  <c r="L226" i="2"/>
  <c r="L220" i="2"/>
  <c r="L212" i="2"/>
  <c r="L210" i="2"/>
  <c r="L218" i="2"/>
  <c r="L216" i="2"/>
  <c r="L214" i="2"/>
  <c r="J256" i="2"/>
  <c r="J248" i="2"/>
  <c r="J246" i="2"/>
  <c r="J254" i="2"/>
  <c r="J252" i="2"/>
  <c r="J250" i="2"/>
  <c r="J244" i="2"/>
  <c r="J236" i="2"/>
  <c r="J234" i="2"/>
  <c r="J242" i="2"/>
  <c r="J240" i="2"/>
  <c r="J238" i="2"/>
  <c r="J232" i="2"/>
  <c r="J224" i="2"/>
  <c r="J222" i="2"/>
  <c r="J230" i="2"/>
  <c r="J228" i="2"/>
  <c r="J226" i="2"/>
  <c r="L184" i="2"/>
  <c r="J184" i="2"/>
  <c r="L176" i="2"/>
  <c r="J176" i="2"/>
  <c r="L174" i="2"/>
  <c r="J174" i="2"/>
  <c r="L182" i="2"/>
  <c r="J182" i="2"/>
  <c r="L180" i="2"/>
  <c r="J180" i="2"/>
  <c r="L178" i="2"/>
  <c r="J178" i="2"/>
  <c r="L208" i="2"/>
  <c r="J208" i="2"/>
  <c r="L200" i="2"/>
  <c r="J200" i="2"/>
  <c r="L198" i="2"/>
  <c r="J198" i="2"/>
  <c r="L206" i="2"/>
  <c r="J206" i="2"/>
  <c r="L204" i="2"/>
  <c r="J204" i="2"/>
  <c r="L202" i="2"/>
  <c r="J202" i="2"/>
  <c r="L196" i="2"/>
  <c r="J196" i="2"/>
  <c r="L188" i="2"/>
  <c r="J188" i="2"/>
  <c r="L186" i="2"/>
  <c r="J186" i="2"/>
  <c r="L194" i="2"/>
  <c r="J194" i="2"/>
  <c r="L192" i="2"/>
  <c r="J192" i="2"/>
  <c r="L190" i="2"/>
  <c r="J190" i="2"/>
  <c r="L120" i="2"/>
  <c r="L122" i="2"/>
  <c r="L114" i="2"/>
  <c r="L116" i="2"/>
  <c r="L124" i="2"/>
  <c r="L130" i="2"/>
  <c r="L132" i="2"/>
  <c r="L134" i="2"/>
  <c r="L126" i="2"/>
  <c r="L128" i="2"/>
  <c r="L136" i="2"/>
  <c r="L142" i="2"/>
  <c r="L144" i="2"/>
  <c r="L146" i="2"/>
  <c r="L138" i="2"/>
  <c r="L140" i="2"/>
  <c r="L148" i="2"/>
  <c r="L154" i="2"/>
  <c r="L156" i="2"/>
  <c r="L158" i="2"/>
  <c r="L150" i="2"/>
  <c r="L152" i="2"/>
  <c r="L160" i="2"/>
  <c r="L166" i="2"/>
  <c r="L168" i="2"/>
  <c r="L170" i="2"/>
  <c r="L162" i="2"/>
  <c r="L164" i="2"/>
  <c r="L172" i="2"/>
  <c r="L118" i="2"/>
  <c r="J160" i="2"/>
  <c r="J152" i="2"/>
  <c r="J150" i="2"/>
  <c r="J158" i="2"/>
  <c r="J156" i="2"/>
  <c r="J154" i="2"/>
  <c r="J148" i="2"/>
  <c r="J140" i="2"/>
  <c r="J138" i="2"/>
  <c r="J146" i="2"/>
  <c r="J144" i="2"/>
  <c r="J142" i="2"/>
  <c r="J136" i="2"/>
  <c r="J128" i="2"/>
  <c r="J126" i="2"/>
  <c r="J134" i="2"/>
  <c r="J132" i="2"/>
  <c r="J130" i="2"/>
  <c r="J64" i="2"/>
  <c r="G64" i="2" s="1"/>
  <c r="J62" i="2"/>
  <c r="G62" i="2" s="1"/>
  <c r="J60" i="2"/>
  <c r="G60" i="2" s="1"/>
  <c r="J58" i="2"/>
  <c r="G58" i="2" s="1"/>
  <c r="J56" i="2"/>
  <c r="G56" i="2" s="1"/>
  <c r="J54" i="2"/>
  <c r="G54" i="2" s="1"/>
  <c r="J52" i="2"/>
  <c r="G52" i="2" s="1"/>
  <c r="J50" i="2"/>
  <c r="G50" i="2" s="1"/>
  <c r="J48" i="2"/>
  <c r="G48" i="2" s="1"/>
  <c r="J46" i="2"/>
  <c r="G46" i="2" s="1"/>
  <c r="J44" i="2"/>
  <c r="G44" i="2" s="1"/>
  <c r="J42" i="2"/>
  <c r="G42" i="2" s="1"/>
  <c r="J14" i="2"/>
  <c r="G14" i="2" s="1"/>
  <c r="J12" i="2"/>
  <c r="G12" i="2" s="1"/>
  <c r="J16" i="2"/>
  <c r="G16" i="2" s="1"/>
  <c r="J4" i="2"/>
  <c r="G4" i="2" s="1"/>
  <c r="J6" i="2"/>
  <c r="G6" i="2" s="1"/>
  <c r="J8" i="2"/>
  <c r="G8" i="2" s="1"/>
  <c r="J10" i="2"/>
  <c r="G10" i="2" s="1"/>
  <c r="J376" i="2"/>
  <c r="G376" i="2" s="1"/>
  <c r="J316" i="2"/>
  <c r="J220" i="2"/>
  <c r="J172" i="2"/>
  <c r="J124" i="2"/>
  <c r="J28" i="2"/>
  <c r="G28" i="2" s="1"/>
  <c r="J374" i="2"/>
  <c r="G374" i="2" s="1"/>
  <c r="J314" i="2"/>
  <c r="J218" i="2"/>
  <c r="J170" i="2"/>
  <c r="J122" i="2"/>
  <c r="J26" i="2"/>
  <c r="G26" i="2" s="1"/>
  <c r="J372" i="2"/>
  <c r="G372" i="2" s="1"/>
  <c r="J312" i="2"/>
  <c r="J216" i="2"/>
  <c r="J168" i="2"/>
  <c r="J120" i="2"/>
  <c r="J24" i="2"/>
  <c r="G24" i="2" s="1"/>
  <c r="J370" i="2"/>
  <c r="G370" i="2" s="1"/>
  <c r="J310" i="2"/>
  <c r="J274" i="2"/>
  <c r="G274" i="2" s="1"/>
  <c r="J214" i="2"/>
  <c r="J166" i="2"/>
  <c r="J118" i="2"/>
  <c r="J82" i="2"/>
  <c r="G82" i="2" s="1"/>
  <c r="J22" i="2"/>
  <c r="G22" i="2" s="1"/>
  <c r="J20" i="2"/>
  <c r="G20" i="2" s="1"/>
  <c r="J80" i="2"/>
  <c r="G80" i="2" s="1"/>
  <c r="J116" i="2"/>
  <c r="J164" i="2"/>
  <c r="J212" i="2"/>
  <c r="J272" i="2"/>
  <c r="G272" i="2" s="1"/>
  <c r="J308" i="2"/>
  <c r="J368" i="2"/>
  <c r="G368" i="2" s="1"/>
  <c r="C7" i="2"/>
  <c r="J114" i="2"/>
  <c r="J162" i="2"/>
  <c r="J210" i="2"/>
  <c r="J306" i="2"/>
  <c r="J2" i="2"/>
  <c r="G2" i="2" s="1"/>
  <c r="J18" i="2"/>
  <c r="G18" i="2" s="1"/>
  <c r="C18" i="2"/>
  <c r="C17" i="2"/>
  <c r="C9" i="2"/>
  <c r="C10" i="2"/>
  <c r="C11" i="2"/>
  <c r="C12" i="2"/>
  <c r="C5" i="2"/>
  <c r="C4" i="2"/>
  <c r="C6" i="2"/>
  <c r="C8" i="2"/>
  <c r="C10" i="1"/>
  <c r="G249" i="2" l="1"/>
  <c r="G209" i="2"/>
  <c r="G207" i="2"/>
  <c r="I15" i="1"/>
  <c r="H17" i="1"/>
  <c r="H14" i="1"/>
  <c r="G341" i="2"/>
  <c r="G255" i="2"/>
  <c r="G163" i="2"/>
  <c r="G329" i="2"/>
  <c r="G335" i="2"/>
  <c r="G139" i="2"/>
  <c r="G141" i="2"/>
  <c r="G147" i="2"/>
  <c r="G155" i="2"/>
  <c r="G145" i="2"/>
  <c r="G151" i="2"/>
  <c r="G157" i="2"/>
  <c r="G181" i="2"/>
  <c r="G187" i="2"/>
  <c r="G193" i="2"/>
  <c r="G199" i="2"/>
  <c r="G211" i="2"/>
  <c r="G235" i="2"/>
  <c r="G253" i="2"/>
  <c r="G317" i="2"/>
  <c r="G117" i="2"/>
  <c r="G135" i="2"/>
  <c r="G347" i="2"/>
  <c r="G213" i="2"/>
  <c r="G319" i="2"/>
  <c r="G331" i="2"/>
  <c r="G337" i="2"/>
  <c r="G349" i="2"/>
  <c r="G133" i="2"/>
  <c r="G327" i="2"/>
  <c r="G345" i="2"/>
  <c r="G351" i="2"/>
  <c r="G153" i="2"/>
  <c r="G159" i="2"/>
  <c r="G165" i="2"/>
  <c r="G177" i="2"/>
  <c r="G189" i="2"/>
  <c r="G201" i="2"/>
  <c r="G323" i="2"/>
  <c r="G119" i="2"/>
  <c r="G125" i="2"/>
  <c r="G131" i="2"/>
  <c r="G225" i="2"/>
  <c r="G237" i="2"/>
  <c r="G243" i="2"/>
  <c r="G115" i="2"/>
  <c r="G161" i="2"/>
  <c r="G179" i="2"/>
  <c r="G191" i="2"/>
  <c r="G197" i="2"/>
  <c r="G203" i="2"/>
  <c r="G325" i="2"/>
  <c r="G343" i="2"/>
  <c r="G227" i="2"/>
  <c r="G233" i="2"/>
  <c r="G321" i="2"/>
  <c r="G129" i="2"/>
  <c r="G205" i="2"/>
  <c r="G217" i="2"/>
  <c r="G223" i="2"/>
  <c r="G229" i="2"/>
  <c r="G167" i="2"/>
  <c r="G173" i="2"/>
  <c r="G183" i="2"/>
  <c r="G311" i="2"/>
  <c r="G195" i="2"/>
  <c r="G333" i="2"/>
  <c r="G339" i="2"/>
  <c r="G239" i="2"/>
  <c r="G245" i="2"/>
  <c r="G169" i="2"/>
  <c r="G175" i="2"/>
  <c r="G185" i="2"/>
  <c r="G251" i="2"/>
  <c r="G307" i="2"/>
  <c r="G313" i="2"/>
  <c r="G121" i="2"/>
  <c r="G127" i="2"/>
  <c r="G137" i="2"/>
  <c r="G219" i="2"/>
  <c r="G257" i="2"/>
  <c r="G143" i="2"/>
  <c r="G149" i="2"/>
  <c r="G241" i="2"/>
  <c r="G247" i="2"/>
  <c r="G171" i="2"/>
  <c r="G309" i="2"/>
  <c r="G315" i="2"/>
  <c r="G123" i="2"/>
  <c r="G215" i="2"/>
  <c r="G221" i="2"/>
  <c r="G231" i="2"/>
  <c r="G353" i="2"/>
  <c r="H11" i="1"/>
  <c r="H10" i="1"/>
  <c r="H13" i="1"/>
  <c r="K14" i="1"/>
  <c r="C13" i="1"/>
  <c r="C16" i="1"/>
  <c r="C15" i="1"/>
  <c r="C14" i="1"/>
  <c r="C17" i="1"/>
  <c r="K17" i="1"/>
  <c r="K16" i="1"/>
  <c r="K15" i="1"/>
  <c r="K13" i="1"/>
  <c r="G114" i="2"/>
  <c r="G246" i="2"/>
  <c r="G116" i="2"/>
  <c r="G212" i="2"/>
  <c r="G244" i="2"/>
  <c r="G232" i="2"/>
  <c r="G162" i="2"/>
  <c r="G230" i="2"/>
  <c r="G242" i="2"/>
  <c r="G216" i="2"/>
  <c r="G332" i="2"/>
  <c r="G214" i="2"/>
  <c r="G250" i="2"/>
  <c r="G348" i="2"/>
  <c r="G352" i="2"/>
  <c r="G326" i="2"/>
  <c r="G334" i="2"/>
  <c r="G344" i="2"/>
  <c r="G236" i="2"/>
  <c r="G350" i="2"/>
  <c r="G226" i="2"/>
  <c r="G336" i="2"/>
  <c r="G340" i="2"/>
  <c r="G256" i="2"/>
  <c r="G238" i="2"/>
  <c r="G342" i="2"/>
  <c r="G346" i="2"/>
  <c r="G328" i="2"/>
  <c r="G330" i="2"/>
  <c r="G320" i="2"/>
  <c r="G338" i="2"/>
  <c r="G248" i="2"/>
  <c r="G318" i="2"/>
  <c r="G322" i="2"/>
  <c r="G324" i="2"/>
  <c r="G314" i="2"/>
  <c r="G308" i="2"/>
  <c r="G310" i="2"/>
  <c r="G306" i="2"/>
  <c r="G312" i="2"/>
  <c r="G316" i="2"/>
  <c r="G240" i="2"/>
  <c r="G124" i="2"/>
  <c r="G234" i="2"/>
  <c r="G210" i="2"/>
  <c r="G218" i="2"/>
  <c r="G228" i="2"/>
  <c r="G252" i="2"/>
  <c r="G254" i="2"/>
  <c r="G222" i="2"/>
  <c r="G224" i="2"/>
  <c r="G220" i="2"/>
  <c r="G186" i="2"/>
  <c r="G172" i="2"/>
  <c r="G164" i="2"/>
  <c r="G174" i="2"/>
  <c r="G178" i="2"/>
  <c r="G208" i="2"/>
  <c r="G198" i="2"/>
  <c r="G182" i="2"/>
  <c r="G128" i="2"/>
  <c r="G190" i="2"/>
  <c r="G206" i="2"/>
  <c r="G170" i="2"/>
  <c r="G196" i="2"/>
  <c r="G122" i="2"/>
  <c r="G120" i="2"/>
  <c r="G168" i="2"/>
  <c r="G194" i="2"/>
  <c r="G184" i="2"/>
  <c r="G204" i="2"/>
  <c r="G200" i="2"/>
  <c r="G176" i="2"/>
  <c r="G180" i="2"/>
  <c r="G188" i="2"/>
  <c r="G192" i="2"/>
  <c r="G202" i="2"/>
  <c r="G132" i="2"/>
  <c r="G146" i="2"/>
  <c r="G156" i="2"/>
  <c r="G158" i="2"/>
  <c r="G150" i="2"/>
  <c r="G152" i="2"/>
  <c r="G154" i="2"/>
  <c r="G144" i="2"/>
  <c r="G140" i="2"/>
  <c r="G148" i="2"/>
  <c r="G138" i="2"/>
  <c r="G126" i="2"/>
  <c r="G134" i="2"/>
  <c r="G130" i="2"/>
  <c r="G136" i="2"/>
  <c r="G166" i="2"/>
  <c r="G160" i="2"/>
  <c r="G142" i="2"/>
  <c r="G118" i="2"/>
  <c r="C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4226C9-F522-426D-BFED-E3630A32FD6F}" keepAlive="1" name="Query - dbo Price Master Query" description="Connection to the 'dbo Price Master Query' query in the workbook." type="5" refreshedVersion="8" background="1" saveData="1">
    <dbPr connection="Provider=Microsoft.Mashup.OleDb.1;Data Source=$Workbook$;Location=&quot;dbo Price Master Query&quot;;Extended Properties=&quot;&quot;" command="SELECT * FROM [dbo Price Master Query]"/>
  </connection>
</connections>
</file>

<file path=xl/sharedStrings.xml><?xml version="1.0" encoding="utf-8"?>
<sst xmlns="http://schemas.openxmlformats.org/spreadsheetml/2006/main" count="2184" uniqueCount="443">
  <si>
    <t>Level One</t>
  </si>
  <si>
    <t>Level Two</t>
  </si>
  <si>
    <t>Level Three</t>
  </si>
  <si>
    <t>Level Four</t>
  </si>
  <si>
    <t>Level Five</t>
  </si>
  <si>
    <t>S</t>
  </si>
  <si>
    <t>Description</t>
  </si>
  <si>
    <t>X</t>
  </si>
  <si>
    <t>Modules only (no base)</t>
  </si>
  <si>
    <t>V</t>
  </si>
  <si>
    <t>L1</t>
  </si>
  <si>
    <t>L2</t>
  </si>
  <si>
    <t>L3</t>
  </si>
  <si>
    <t>L4</t>
  </si>
  <si>
    <t>Q1</t>
  </si>
  <si>
    <t>B5</t>
  </si>
  <si>
    <t>B8</t>
  </si>
  <si>
    <t>L7</t>
  </si>
  <si>
    <t>Base</t>
  </si>
  <si>
    <t>List</t>
  </si>
  <si>
    <t>D+E</t>
  </si>
  <si>
    <t>Base A</t>
  </si>
  <si>
    <t>Z</t>
  </si>
  <si>
    <t>Module D</t>
  </si>
  <si>
    <t>S4</t>
  </si>
  <si>
    <t>F4</t>
  </si>
  <si>
    <t>S5</t>
  </si>
  <si>
    <t>F5</t>
  </si>
  <si>
    <t>F6</t>
  </si>
  <si>
    <t>F7</t>
  </si>
  <si>
    <t>F8</t>
  </si>
  <si>
    <t>Color</t>
  </si>
  <si>
    <t>Voltage</t>
  </si>
  <si>
    <t>Level 1</t>
  </si>
  <si>
    <t>Level 2</t>
  </si>
  <si>
    <t>Level 3</t>
  </si>
  <si>
    <t>Level 4</t>
  </si>
  <si>
    <t>Level 5</t>
  </si>
  <si>
    <t>Catalog Number =</t>
  </si>
  <si>
    <t>List Price =</t>
  </si>
  <si>
    <t>Catalog</t>
  </si>
  <si>
    <t>Components</t>
  </si>
  <si>
    <t>S+S Catalog Number</t>
  </si>
  <si>
    <t>See also</t>
  </si>
  <si>
    <t>List Price</t>
  </si>
  <si>
    <t>Cdn_List</t>
  </si>
  <si>
    <t>Eff_Date</t>
  </si>
  <si>
    <t>WTL50 –</t>
  </si>
  <si>
    <t>STEADY MOD 250VAC/DC AMB</t>
  </si>
  <si>
    <t>VLL</t>
  </si>
  <si>
    <t>STEADY MOD 250VAC/DC RED</t>
  </si>
  <si>
    <t>STEADY MOD 250VAC/DC CLEAR</t>
  </si>
  <si>
    <t>STEADY MOD 250VAC/DC BLU</t>
  </si>
  <si>
    <t>STEADY MOD 250VAC/DC GRN</t>
  </si>
  <si>
    <t>STEADY MOD 250VAC/DC YEL</t>
  </si>
  <si>
    <t>STEADY LED 120VAC AMB</t>
  </si>
  <si>
    <t>VDC</t>
  </si>
  <si>
    <t>STEADY LED 240VAC AMB</t>
  </si>
  <si>
    <t>STEADY LED 24VAC/DC AMB</t>
  </si>
  <si>
    <t>STEADY LED 120VAC RED</t>
  </si>
  <si>
    <t>STEADY LED 240VAC RED</t>
  </si>
  <si>
    <t>STEADY LED 24VAC/DC RED</t>
  </si>
  <si>
    <t>STEADY LED 120VAC CLR</t>
  </si>
  <si>
    <t>STEADY LED 240VAC CLR</t>
  </si>
  <si>
    <t>STEADY LED 24VAC/DC CLR</t>
  </si>
  <si>
    <t>STEADY LED 120VAC BLU</t>
  </si>
  <si>
    <t>STEADY LED 240VAC BLU</t>
  </si>
  <si>
    <t>STEADY LED 24VAC/DC BLU</t>
  </si>
  <si>
    <t>STEADY LED 120VAC GRN</t>
  </si>
  <si>
    <t>STEADY LED 240VAC GRN</t>
  </si>
  <si>
    <t>STEADY LED 120VAC YEL</t>
  </si>
  <si>
    <t>STEADY LED 240VAC YEL</t>
  </si>
  <si>
    <t>STEADY LED 24VAC/DC YELLOW</t>
  </si>
  <si>
    <t>FLASHING MOD 120VAC AMB</t>
  </si>
  <si>
    <t>VLB</t>
  </si>
  <si>
    <t>FLASHING MOD 240VAC AMB</t>
  </si>
  <si>
    <t>FLASHING MOD 12-24VAC/DC AMB</t>
  </si>
  <si>
    <t>FLASHING MOD 120VAC RED</t>
  </si>
  <si>
    <t>FLASHING MOD 240VAC RED</t>
  </si>
  <si>
    <t>FLASHING MOD 12-24VAC/DC RED</t>
  </si>
  <si>
    <t>FLASHING MOD 120VAC CLEAR</t>
  </si>
  <si>
    <t>FLASHING MOD 240VAC CLEAR</t>
  </si>
  <si>
    <t>FLASHING MOD 12-24VAC/DC CLEAR</t>
  </si>
  <si>
    <t>FLASHING MOD 120VAC BLU</t>
  </si>
  <si>
    <t>FLASHING MOD 240VAC BLU</t>
  </si>
  <si>
    <t>FLASHING MOD 12-24VAC/DC BLU</t>
  </si>
  <si>
    <t>FLASHING MOD 120VAC GRN</t>
  </si>
  <si>
    <t>FLASHING MOD 240VAC GRN</t>
  </si>
  <si>
    <t>FLASHING MOD 12-24VAC/DC GRN</t>
  </si>
  <si>
    <t>FLASHING MOD 120VAC YEL</t>
  </si>
  <si>
    <t>FLASHING MOD 240VAC YEL</t>
  </si>
  <si>
    <t>FLASHING MOD 12-24VAC/DCYEL</t>
  </si>
  <si>
    <t>STROBE MOD 120VAC AMB</t>
  </si>
  <si>
    <t>VLF</t>
  </si>
  <si>
    <t>STROBE MOD 240VAC AMB</t>
  </si>
  <si>
    <t>STROBE MOD 12-24VAC/DC AMB</t>
  </si>
  <si>
    <t>STROBE MOD 120VAC RED</t>
  </si>
  <si>
    <t>STROBE MOD 240VAC RED</t>
  </si>
  <si>
    <t>STROBE MOD 12-24VAC/DC RED</t>
  </si>
  <si>
    <t>STROBE MOD 120VAC CLEAR</t>
  </si>
  <si>
    <t>STROBE MOD 240VAC CLEAR</t>
  </si>
  <si>
    <t>STROBE MOD 12-24VAC/DC CLEAR</t>
  </si>
  <si>
    <t>STROBE MOD 120VAC BLU</t>
  </si>
  <si>
    <t>STROBE MOD 240VAC BLU</t>
  </si>
  <si>
    <t>STROBE MOD 12-24VAC/DC BLU</t>
  </si>
  <si>
    <t>STROBE MOD 120VAC GRN</t>
  </si>
  <si>
    <t>STROBE MOD 240VAC GRN</t>
  </si>
  <si>
    <t>STROBE MOD 12-24VAC/DC GRN</t>
  </si>
  <si>
    <t>STROBE MOD 120VAC YEL</t>
  </si>
  <si>
    <t>STROBE MOD 240VAC YEL</t>
  </si>
  <si>
    <t>STROBE MOD 12-24VAC/DC YEL</t>
  </si>
  <si>
    <t>STROBE LED 240VAC AMB</t>
  </si>
  <si>
    <t>VDF</t>
  </si>
  <si>
    <t>STROBE LED 24VAC/DC AMB</t>
  </si>
  <si>
    <t>STROBE LED 240VAC RED</t>
  </si>
  <si>
    <t>STROBE LED 24VAC/DC RED</t>
  </si>
  <si>
    <t>SOUND MOD SGL 120VAC GRY</t>
  </si>
  <si>
    <t>VDE</t>
  </si>
  <si>
    <t>SOUND MOD SGL 240VAC GRY</t>
  </si>
  <si>
    <t>SOUND MOD SGL 12VAC/DC GRY</t>
  </si>
  <si>
    <t>SOUND MOD SGL 24VAC/DC GRY</t>
  </si>
  <si>
    <t>SOUND MOD SGL 120VAC BLK</t>
  </si>
  <si>
    <t>SOUND MOD SGL 240VAC BLK</t>
  </si>
  <si>
    <t>SOUND MOD SGL 12VAC/DC BLK</t>
  </si>
  <si>
    <t>SOUND MOD SINGLE 24VAC/DC BLK</t>
  </si>
  <si>
    <t>SOUND MOD DUAL 120VAC GRY</t>
  </si>
  <si>
    <t>VDZ</t>
  </si>
  <si>
    <t>SOUND MOD DUAL 240VAC GRY</t>
  </si>
  <si>
    <t>SOUND MOD DUAL 12VAC/DC GRY</t>
  </si>
  <si>
    <t>SOUND MOD DUAL 24VAC/DC GRY</t>
  </si>
  <si>
    <t>SOUND MOD DUAL 120VAC BLK</t>
  </si>
  <si>
    <t>SOUND MOD DUAL 240VAC BLK</t>
  </si>
  <si>
    <t>SOUND MOD DUAL 12VAC/DC BLK</t>
  </si>
  <si>
    <t>SOUND MOD DUAL 24VAC/DC BLK</t>
  </si>
  <si>
    <t>REPLACEMENT GASKET VERT BASE</t>
  </si>
  <si>
    <t>REPLACEMENT GASKET SURFACE MT</t>
  </si>
  <si>
    <t>REPLACEMENT O-RING MOD/BAS/CAP</t>
  </si>
  <si>
    <t>REPLACEMENT CAP GRY</t>
  </si>
  <si>
    <t>REPLACEMENT CAP BLK</t>
  </si>
  <si>
    <t>LOCKING SCREWS M2X6 A2 DIN964A</t>
  </si>
  <si>
    <t>SURFACE BASE HORIZ M20 GRAY</t>
  </si>
  <si>
    <t>VMW</t>
  </si>
  <si>
    <t>VNW</t>
  </si>
  <si>
    <t>SURFACE BASE VERT GRAY</t>
  </si>
  <si>
    <t>VMV</t>
  </si>
  <si>
    <t>TUBE BASE PLASTIC 5CM GRAY</t>
  </si>
  <si>
    <t>VMR</t>
  </si>
  <si>
    <t>TUBE BASE PLASTIC 10CM GRAY</t>
  </si>
  <si>
    <t>TUBE BASE PLASTIC 25CM GRAY</t>
  </si>
  <si>
    <t>TUBE BASE PLASTIC 40CM GRAY</t>
  </si>
  <si>
    <t>VSW</t>
  </si>
  <si>
    <t>TUBE BASE ALUM 10CM GRAY</t>
  </si>
  <si>
    <t>TUBE BASE ALUM 10CM GRAY/QR</t>
  </si>
  <si>
    <t>VFR</t>
  </si>
  <si>
    <t>TUBE BASE ALUM 25CM GRAY/QR</t>
  </si>
  <si>
    <t>TUBE BASE ALUM 40CM GRAY/QR</t>
  </si>
  <si>
    <t>SURFACE BASE HORIZ M20 BLK</t>
  </si>
  <si>
    <t>SURF MT BASE HORIZ 1/2NPT BLK</t>
  </si>
  <si>
    <t>SURFACE BASE VERT BLK</t>
  </si>
  <si>
    <t>TUBE BASE PLASTIC 5CM BLK</t>
  </si>
  <si>
    <t>TUBE BASE PLASTIC 10CM BLK</t>
  </si>
  <si>
    <t>TUBE BASE PLASTIC 25CM BLK</t>
  </si>
  <si>
    <t>TUBE BASE PLASTIC 40CM BLK</t>
  </si>
  <si>
    <t>TUBE BASE METAL 5CM BLK</t>
  </si>
  <si>
    <t>VSR</t>
  </si>
  <si>
    <t>TUBE BASE METAL 10CM BLK</t>
  </si>
  <si>
    <t>TUBE BASE METAL 25CM BLK</t>
  </si>
  <si>
    <t>TUBE BASE ALUM 10CM BLK</t>
  </si>
  <si>
    <t>TUBE BASE ALUM 25CM BLK</t>
  </si>
  <si>
    <t>TUBE BASE ALUM 10CM BLK/QR</t>
  </si>
  <si>
    <t>TUBE BASE ALUM 40CM BLK/QR</t>
  </si>
  <si>
    <t>ANTI-ROTATION WASHER M22</t>
  </si>
  <si>
    <t>MOUNTING ADAPTER</t>
  </si>
  <si>
    <t>Pole Mount VMR 5cm</t>
  </si>
  <si>
    <t>Pole Mount VMR 10cm</t>
  </si>
  <si>
    <t>Pole Mount VMR 25cm</t>
  </si>
  <si>
    <t>Pole Mount VMR 40cm</t>
  </si>
  <si>
    <t>Pole Mount VFR 10cm</t>
  </si>
  <si>
    <t>Pole Mount VFR 40cm</t>
  </si>
  <si>
    <t>Surface Mount VMW M20</t>
  </si>
  <si>
    <t>Surface Mount VNW 1/2" NPT</t>
  </si>
  <si>
    <t>Vertical Mount VMV</t>
  </si>
  <si>
    <t>L</t>
  </si>
  <si>
    <t>Q3</t>
  </si>
  <si>
    <t>SM</t>
  </si>
  <si>
    <t>SN</t>
  </si>
  <si>
    <t>Base &amp; Cap Color</t>
  </si>
  <si>
    <t>Base &amp; Cap Color BLK</t>
  </si>
  <si>
    <t>Base &amp; Cap Color GRY</t>
  </si>
  <si>
    <t>B</t>
  </si>
  <si>
    <t>G</t>
  </si>
  <si>
    <t>Dual Circuit VDZ</t>
  </si>
  <si>
    <t>Single Circuit VDE</t>
  </si>
  <si>
    <t>BS</t>
  </si>
  <si>
    <t>D</t>
  </si>
  <si>
    <t>F</t>
  </si>
  <si>
    <t>Y</t>
  </si>
  <si>
    <t>AD</t>
  </si>
  <si>
    <t>AS</t>
  </si>
  <si>
    <t>Mod</t>
  </si>
  <si>
    <t>Lens</t>
  </si>
  <si>
    <t>GRN</t>
  </si>
  <si>
    <t>RED</t>
  </si>
  <si>
    <t>AMB</t>
  </si>
  <si>
    <t>BLU</t>
  </si>
  <si>
    <t>CLR</t>
  </si>
  <si>
    <t>YEL</t>
  </si>
  <si>
    <t>BLK</t>
  </si>
  <si>
    <t>D5</t>
  </si>
  <si>
    <t>D6</t>
  </si>
  <si>
    <t>D7</t>
  </si>
  <si>
    <t>D3</t>
  </si>
  <si>
    <t>D4</t>
  </si>
  <si>
    <t>D8</t>
  </si>
  <si>
    <t>Bulb#</t>
  </si>
  <si>
    <t>Module#</t>
  </si>
  <si>
    <t>Bulb$</t>
  </si>
  <si>
    <t>Mod$</t>
  </si>
  <si>
    <t>POLE BASE UNTHREADED BLK W/CAP</t>
  </si>
  <si>
    <t>INCAND BULB 5W CLR 12V</t>
  </si>
  <si>
    <t>GL01</t>
  </si>
  <si>
    <t>INCAND BULB 6.5W CLR 24V</t>
  </si>
  <si>
    <t>GL02</t>
  </si>
  <si>
    <t>INCAND BULB 5W CLR 48V</t>
  </si>
  <si>
    <t>GL03</t>
  </si>
  <si>
    <t>INCAND BULB 7W CLR 120V</t>
  </si>
  <si>
    <t>GL05</t>
  </si>
  <si>
    <t>INCAND BULB 6W CLR 240V</t>
  </si>
  <si>
    <t>GL06</t>
  </si>
  <si>
    <t>INCAND BULB 4W CLR 12V</t>
  </si>
  <si>
    <t>GL11</t>
  </si>
  <si>
    <t>INCAND BULB 4W CLR 24V</t>
  </si>
  <si>
    <t>GL12</t>
  </si>
  <si>
    <t>INCAND BULB 4W CLR 110/120V</t>
  </si>
  <si>
    <t>GL15</t>
  </si>
  <si>
    <t>INCAND BULB 4W CLR 230/240V</t>
  </si>
  <si>
    <t>GL16</t>
  </si>
  <si>
    <t>HALOGEN BULB 20W CLR 12V</t>
  </si>
  <si>
    <t>HL21</t>
  </si>
  <si>
    <t>HALOGEN BULB 20W CLR 24V</t>
  </si>
  <si>
    <t>HL22</t>
  </si>
  <si>
    <t>HALOGEN BULB 20W CLR 110/120V</t>
  </si>
  <si>
    <t>HL25</t>
  </si>
  <si>
    <t>HALOGEN BULB 20W CLR 230/240V</t>
  </si>
  <si>
    <t>HL26</t>
  </si>
  <si>
    <t>INCAND BULB 25W CLR 24V</t>
  </si>
  <si>
    <t>GL22</t>
  </si>
  <si>
    <t>INCAND BULB 25W CLR 230/240V</t>
  </si>
  <si>
    <t>GL26</t>
  </si>
  <si>
    <t>HALOGEN BULB 35W CLR 12V</t>
  </si>
  <si>
    <t>HL31</t>
  </si>
  <si>
    <t>HALOGEN BULB 35W CLR 110/120V</t>
  </si>
  <si>
    <t>HL35</t>
  </si>
  <si>
    <t>HALOGEN BULB 35W CLR 230/240V</t>
  </si>
  <si>
    <t>HL36</t>
  </si>
  <si>
    <t>HALOGEN BULB 50W CLR 12V</t>
  </si>
  <si>
    <t>HL51</t>
  </si>
  <si>
    <t>HALOGEN BULB 50W CLR 110/120V</t>
  </si>
  <si>
    <t>HL55</t>
  </si>
  <si>
    <t>HALOGEN BULB 50W CLR 230/240V</t>
  </si>
  <si>
    <t>HL56</t>
  </si>
  <si>
    <t>XENON TUBE XT30J</t>
  </si>
  <si>
    <t>XT30</t>
  </si>
  <si>
    <t>LED BULB 120VAC AMB</t>
  </si>
  <si>
    <t>LLL</t>
  </si>
  <si>
    <t>LED BULB 240VAC AMB</t>
  </si>
  <si>
    <t>LED BULB 12VAC/DC AMB</t>
  </si>
  <si>
    <t>LED BULB 24VAC/DC AMB</t>
  </si>
  <si>
    <t>LED BULB 120VAC RED</t>
  </si>
  <si>
    <t>LED BULB 240VAC RED</t>
  </si>
  <si>
    <t>LED BULB 12VAC/DC RED</t>
  </si>
  <si>
    <t>LED BULB 24VAC/DC RED</t>
  </si>
  <si>
    <t>LED BULB 120VAC CLEAR</t>
  </si>
  <si>
    <t>LED BULB 240VAC CLEAR</t>
  </si>
  <si>
    <t>LED BULB 12VAC/DC CLEAR</t>
  </si>
  <si>
    <t>LED BULB 24VAC/DC CLEAR</t>
  </si>
  <si>
    <t>LED BULB 120VAC BLU</t>
  </si>
  <si>
    <t>LED BULB 240VAC BLU</t>
  </si>
  <si>
    <t>LED BULB 12VAC/DC BLU</t>
  </si>
  <si>
    <t>LED BULB 24VAC/DC BLU</t>
  </si>
  <si>
    <t>LED BULB 120VAC GRN</t>
  </si>
  <si>
    <t>LED BULB 240VAC GRN</t>
  </si>
  <si>
    <t>LED BULB 12VAC/DC GRN</t>
  </si>
  <si>
    <t>LED BULB 24VAC/DC GRN</t>
  </si>
  <si>
    <t>LED BULB 120VAC YEL</t>
  </si>
  <si>
    <t>LED BULB 240VAC YEL</t>
  </si>
  <si>
    <t>LED BULB 12VAC/DC YEL</t>
  </si>
  <si>
    <t>LED BULB 24VAC/DC YEL</t>
  </si>
  <si>
    <t>LED BULB FLASH 120VAC AMB</t>
  </si>
  <si>
    <t>LLB</t>
  </si>
  <si>
    <t>LED BULB FLASH 240VAC AMB</t>
  </si>
  <si>
    <t>LED BULB FLASH 12VAC/DC AMB</t>
  </si>
  <si>
    <t>LED BULB FLASH 24VAC/DC AMB</t>
  </si>
  <si>
    <t>LED BULB FLASH 120VAC RED</t>
  </si>
  <si>
    <t>LED BULB FLASH 240VAC RED</t>
  </si>
  <si>
    <t>LED BULB FLASH 12VAC/DC RED</t>
  </si>
  <si>
    <t>LED BULB FLASH 24VAC/DC RED</t>
  </si>
  <si>
    <t>LED BULB FLASH 120VAC CLEAR</t>
  </si>
  <si>
    <t>LED BULB FLASH 240VAC CLEAR</t>
  </si>
  <si>
    <t>LED BULB FLASH 12VAC/DC CLEAR</t>
  </si>
  <si>
    <t>LED BULB FLASH 24VAC/DC CLEAR</t>
  </si>
  <si>
    <t>LED BULB FLASH 120VAC BLU</t>
  </si>
  <si>
    <t>LED BULB FLASH 240VAC BLU</t>
  </si>
  <si>
    <t>LED BULB FLASH 12VAC/DC BLU</t>
  </si>
  <si>
    <t>LED BULB FLASH 24VAC/DC BLU</t>
  </si>
  <si>
    <t>LED BULB FLASH 120VAC GRN</t>
  </si>
  <si>
    <t>LED BULB FLASH 240VAC GRN</t>
  </si>
  <si>
    <t>LED BULB FLASH 12VAC/DC GRN</t>
  </si>
  <si>
    <t>LED BULB FLASH 24VAC/DC GRN</t>
  </si>
  <si>
    <t>LED BULB FLASH 120VAC YEL</t>
  </si>
  <si>
    <t>LED BULB FLASH 240VAC YEL</t>
  </si>
  <si>
    <t>LED BULB FLASH 12VAC/DC YEL</t>
  </si>
  <si>
    <t>LED BULB FLASH 24VAC/DC YEL</t>
  </si>
  <si>
    <t>Mod+Lens</t>
  </si>
  <si>
    <t>B3</t>
  </si>
  <si>
    <t>B4</t>
  </si>
  <si>
    <t>B6</t>
  </si>
  <si>
    <t>B7</t>
  </si>
  <si>
    <t>BS4</t>
  </si>
  <si>
    <t>BS5</t>
  </si>
  <si>
    <t>F3</t>
  </si>
  <si>
    <t>L5</t>
  </si>
  <si>
    <t>L6</t>
  </si>
  <si>
    <t>L8</t>
  </si>
  <si>
    <t>Y3</t>
  </si>
  <si>
    <t>Y4</t>
  </si>
  <si>
    <t>Y5</t>
  </si>
  <si>
    <t>Y6</t>
  </si>
  <si>
    <t>Y7</t>
  </si>
  <si>
    <t>Y8</t>
  </si>
  <si>
    <t>Z3</t>
  </si>
  <si>
    <t>Z4</t>
  </si>
  <si>
    <t>Z5</t>
  </si>
  <si>
    <t>Z6</t>
  </si>
  <si>
    <t>Z7</t>
  </si>
  <si>
    <t>Z8</t>
  </si>
  <si>
    <t>Steady Integ LED VDC AMB</t>
  </si>
  <si>
    <t>12V AC/DC Full Voltage</t>
  </si>
  <si>
    <t>24V AC/DC Full Voltage</t>
  </si>
  <si>
    <t>120V AC Full Voltage</t>
  </si>
  <si>
    <t>240V AC Full Voltage</t>
  </si>
  <si>
    <t>Voltage D</t>
  </si>
  <si>
    <t>Sound Single</t>
  </si>
  <si>
    <t>Sound Dual</t>
  </si>
  <si>
    <t>Strobe Xenon  VLF Green</t>
  </si>
  <si>
    <t>Steady VLL+GL Green</t>
  </si>
  <si>
    <t>Flashing VLB+GL Green</t>
  </si>
  <si>
    <t>Flashing LED VLB+LLB Green</t>
  </si>
  <si>
    <t>Steady LED VLL+LLL Green</t>
  </si>
  <si>
    <t>Steady Integ LED VDC Green</t>
  </si>
  <si>
    <t>Strobe Xenon  VLF Amber</t>
  </si>
  <si>
    <t>Strobe Single LED VDF Amber</t>
  </si>
  <si>
    <t>Steady VLL+GL Amber</t>
  </si>
  <si>
    <t>Flashing VLB+GL Amber</t>
  </si>
  <si>
    <t>Flashing LED VLB+LLB Amber</t>
  </si>
  <si>
    <t>Strobe Multi LED VFF Amber</t>
  </si>
  <si>
    <t>Steady LED VLL+LLL Amber</t>
  </si>
  <si>
    <t>Steady Integ LED VDC Amber</t>
  </si>
  <si>
    <t>Strobe Xenon  VLF Red</t>
  </si>
  <si>
    <t>Strobe Single LED VDF Red</t>
  </si>
  <si>
    <t>Steady VLL+GL Red</t>
  </si>
  <si>
    <t>Flashing VLB+GL Red</t>
  </si>
  <si>
    <t>Flashing LED VLB+LLB Red</t>
  </si>
  <si>
    <t>Strobe Multi LED VFF Red</t>
  </si>
  <si>
    <t>Steady LED VLL+LLL Red</t>
  </si>
  <si>
    <t>Steady Integ LED VDC Red</t>
  </si>
  <si>
    <t>Strobe Xenon  VLF Blue</t>
  </si>
  <si>
    <t>Steady VLL+GL Blue</t>
  </si>
  <si>
    <t>Flashing VLB+GL Blue</t>
  </si>
  <si>
    <t>Flashing LED VLB+LLB Blue</t>
  </si>
  <si>
    <t>Steady LED VLL+LLL Blue</t>
  </si>
  <si>
    <t>Steady Integ LED VDC Blue</t>
  </si>
  <si>
    <t>Strobe Xenon  VLF Clear</t>
  </si>
  <si>
    <t>Steady VLL+GL Clear</t>
  </si>
  <si>
    <t>Flashing VLB+GL Clear</t>
  </si>
  <si>
    <t>Flashing LED VLB+LLB Clear</t>
  </si>
  <si>
    <t>Steady LED VLL+LLL Clear</t>
  </si>
  <si>
    <t>Steady Integ LED VDC Clear</t>
  </si>
  <si>
    <t>Strobe Xenon  VLF Yellow</t>
  </si>
  <si>
    <t>Steady VLL+GL Yellow</t>
  </si>
  <si>
    <t>Flashing VLB+GL Yellow</t>
  </si>
  <si>
    <t>Flashing LED VLB+LLB Yellow</t>
  </si>
  <si>
    <t>Steady LED VLL+LLL Yellow</t>
  </si>
  <si>
    <t>Steady Integ LED VDC Yellow</t>
  </si>
  <si>
    <t>Bulbs (if included)</t>
  </si>
  <si>
    <t>Sound modules must be in the last position</t>
  </si>
  <si>
    <t>Not available in this combination</t>
  </si>
  <si>
    <t>BS3</t>
  </si>
  <si>
    <t>BS6</t>
  </si>
  <si>
    <t>BS7</t>
  </si>
  <si>
    <t>BS8</t>
  </si>
  <si>
    <t>GRAY</t>
  </si>
  <si>
    <t>Steady LED AMB VLL+LLL</t>
  </si>
  <si>
    <t>Steady INCAN AMB VLL+GL</t>
  </si>
  <si>
    <t>Strobe Multi LED AMB VFF</t>
  </si>
  <si>
    <t>Strobe Single LED AMB VDF</t>
  </si>
  <si>
    <t>Strobe Xenon AMB VLF</t>
  </si>
  <si>
    <t>Flashing LED BLU VLB+LLB</t>
  </si>
  <si>
    <t>Flashing INCAN BLU VLB+GL</t>
  </si>
  <si>
    <t>Steady Integ LED BLU VDC</t>
  </si>
  <si>
    <t>Steady LED BLU VLL+LLL</t>
  </si>
  <si>
    <t>Steady INCAN BLU VLL+GL</t>
  </si>
  <si>
    <t>Strobe Xenon BLU VLF</t>
  </si>
  <si>
    <t>Flashing LED CLR VLB+LLB</t>
  </si>
  <si>
    <t>Flashing INCAN CLR VLB+GL</t>
  </si>
  <si>
    <t>Steady Integ LED CLR VDC</t>
  </si>
  <si>
    <t>Steady LED CLR VLL+LLL</t>
  </si>
  <si>
    <t>Steady INCAN CLR VLL+GL</t>
  </si>
  <si>
    <t>Strobe Xenon CLR VLF</t>
  </si>
  <si>
    <t>Flashing LED GRN VLB+LLB</t>
  </si>
  <si>
    <t>Flashing INCAN GRN VLB+GL</t>
  </si>
  <si>
    <t>Steady Integ LED GRN VDC</t>
  </si>
  <si>
    <t>Steady LED GRN VLL+LLL</t>
  </si>
  <si>
    <t>Steady INCAN GRN VLL+GL</t>
  </si>
  <si>
    <t>Strobe Xenon GRN VLF</t>
  </si>
  <si>
    <t>Flashing LED RED VLB+LLB</t>
  </si>
  <si>
    <t>Flashing INCAN RED VLB+GL</t>
  </si>
  <si>
    <t>Steady Integ LED RED VDC</t>
  </si>
  <si>
    <t>Steady LED RED VLL+LLL</t>
  </si>
  <si>
    <t>Steady INCAN RED VLL+GL</t>
  </si>
  <si>
    <t>Strobe Multi LED RED VFF</t>
  </si>
  <si>
    <t>Strobe Single LED RED VDF</t>
  </si>
  <si>
    <t>Strobe Xenon RED VLF</t>
  </si>
  <si>
    <t>Flashing LED YEL VLB+LLB</t>
  </si>
  <si>
    <t>Flashing INCAN YEL VLB+GL</t>
  </si>
  <si>
    <t>Steady Integ LED YEL VDC</t>
  </si>
  <si>
    <t>Steady LED YEL VLL+LLL</t>
  </si>
  <si>
    <t>Steady INCAN YEL VLL+GL</t>
  </si>
  <si>
    <t>Strobe Xenon YEL VLF</t>
  </si>
  <si>
    <t>Flashing INCAN AMB VLB+GL</t>
  </si>
  <si>
    <t>Flashing LED AMB VLB+LLB</t>
  </si>
  <si>
    <t>MS50 Tower Light Configurator</t>
  </si>
  <si>
    <t>STROBE LED 120VAC AMB</t>
  </si>
  <si>
    <t>STROBE LED 120VAC RED</t>
  </si>
  <si>
    <t>TUBE BASE ALUM 25CM GRAY</t>
  </si>
  <si>
    <t>ADM30</t>
  </si>
  <si>
    <t>Bulb changing tool</t>
  </si>
  <si>
    <t>LWW</t>
  </si>
  <si>
    <t>PC7BLVIO IO-Link base 24 V DC</t>
  </si>
  <si>
    <t>BLVIO</t>
  </si>
  <si>
    <t>PC7MC5IO IO-Link Base with</t>
  </si>
  <si>
    <t>MC5IO</t>
  </si>
  <si>
    <t>Pricing effective March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</si>
</sst>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3" fillId="3" borderId="0" xfId="0" applyFont="1" applyFill="1"/>
    <xf numFmtId="14" fontId="0" fillId="0" borderId="0" xfId="0" applyNumberFormat="1"/>
    <xf numFmtId="0" fontId="0" fillId="4" borderId="1" xfId="0" applyFill="1" applyBorder="1"/>
    <xf numFmtId="0" fontId="0" fillId="0" borderId="1" xfId="0" applyBorder="1"/>
    <xf numFmtId="0" fontId="8" fillId="0" borderId="0" xfId="0" applyFont="1"/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6" fillId="3" borderId="0" xfId="0" applyFont="1" applyFill="1"/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7" fillId="3" borderId="0" xfId="0" applyFont="1" applyFill="1"/>
    <xf numFmtId="0" fontId="2" fillId="3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43" fontId="6" fillId="3" borderId="0" xfId="1" applyFont="1" applyFill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70">
    <dxf>
      <numFmt numFmtId="19" formatCode="m/d/yyyy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1" defaultTableStyle="TableStyleMedium2" defaultPivotStyle="PivotStyleLight16">
    <tableStyle name="Invisible" pivot="0" table="0" count="0" xr9:uid="{D1588C32-4A07-476A-B61B-147227BAFE8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gi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158750</xdr:colOff>
      <xdr:row>0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93BA90-565F-4D85-A94F-AFFE09A4D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52400"/>
          <a:ext cx="1438275" cy="406400"/>
        </a:xfrm>
        <a:prstGeom prst="rect">
          <a:avLst/>
        </a:prstGeom>
      </xdr:spPr>
    </xdr:pic>
    <xdr:clientData/>
  </xdr:twoCellAnchor>
  <xdr:twoCellAnchor editAs="oneCell">
    <xdr:from>
      <xdr:col>10</xdr:col>
      <xdr:colOff>513262</xdr:colOff>
      <xdr:row>0</xdr:row>
      <xdr:rowOff>95250</xdr:rowOff>
    </xdr:from>
    <xdr:to>
      <xdr:col>13</xdr:col>
      <xdr:colOff>17278</xdr:colOff>
      <xdr:row>2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BB8A7B-A077-472F-BD4C-5FFCE9630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6912" y="95250"/>
          <a:ext cx="1409016" cy="762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107674</xdr:colOff>
      <xdr:row>0</xdr:row>
      <xdr:rowOff>0</xdr:rowOff>
    </xdr:from>
    <xdr:to>
      <xdr:col>24</xdr:col>
      <xdr:colOff>530087</xdr:colOff>
      <xdr:row>31</xdr:row>
      <xdr:rowOff>148846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89767B3-839A-B011-D2E0-0FD33F937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59587" y="0"/>
          <a:ext cx="6800022" cy="7131085"/>
        </a:xfrm>
        <a:prstGeom prst="rect">
          <a:avLst/>
        </a:prstGeom>
      </xdr:spPr>
    </xdr:pic>
    <xdr:clientData/>
  </xdr:twoCellAnchor>
  <xdr:twoCellAnchor editAs="oneCell">
    <xdr:from>
      <xdr:col>0</xdr:col>
      <xdr:colOff>66257</xdr:colOff>
      <xdr:row>18</xdr:row>
      <xdr:rowOff>132521</xdr:rowOff>
    </xdr:from>
    <xdr:to>
      <xdr:col>11</xdr:col>
      <xdr:colOff>422325</xdr:colOff>
      <xdr:row>43</xdr:row>
      <xdr:rowOff>140018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EE3185-4203-D3E6-97CD-526BEE2BD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257" y="4638260"/>
          <a:ext cx="7048416" cy="4769997"/>
        </a:xfrm>
        <a:prstGeom prst="rect">
          <a:avLst/>
        </a:prstGeom>
      </xdr:spPr>
    </xdr:pic>
    <xdr:clientData/>
  </xdr:twoCellAnchor>
  <xdr:twoCellAnchor editAs="oneCell">
    <xdr:from>
      <xdr:col>0</xdr:col>
      <xdr:colOff>173936</xdr:colOff>
      <xdr:row>44</xdr:row>
      <xdr:rowOff>66262</xdr:rowOff>
    </xdr:from>
    <xdr:to>
      <xdr:col>10</xdr:col>
      <xdr:colOff>198784</xdr:colOff>
      <xdr:row>53</xdr:row>
      <xdr:rowOff>101490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22337C8-1912-21C5-4E65-2AF0D0848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936" y="9525001"/>
          <a:ext cx="6062870" cy="174972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931C4B2-7F31-4B30-B2B9-E5356047A395}" autoFormatId="16" applyNumberFormats="0" applyBorderFormats="0" applyFontFormats="0" applyPatternFormats="0" applyAlignmentFormats="0" applyWidthHeightFormats="0">
  <queryTableRefresh nextId="30">
    <queryTableFields count="6">
      <queryTableField id="4" name="S+S Catalog Number" tableColumnId="4"/>
      <queryTableField id="5" name="Description" tableColumnId="5"/>
      <queryTableField id="6" name="See also" tableColumnId="6"/>
      <queryTableField id="7" name="List Price" tableColumnId="7"/>
      <queryTableField id="8" name="Cdn_List" tableColumnId="8"/>
      <queryTableField id="21" name="Eff_Date" tableColumnId="2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78F369-E081-4D0E-B118-9F9ECD4A04FE}" name="dbo_Price_Master_Query" displayName="dbo_Price_Master_Query" ref="A1:F189" tableType="queryTable" totalsRowShown="0">
  <autoFilter ref="A1:F189" xr:uid="{3878F369-E081-4D0E-B118-9F9ECD4A04FE}"/>
  <tableColumns count="6">
    <tableColumn id="4" xr3:uid="{4E0E33B7-2725-4383-ABDC-184163FE54CC}" uniqueName="4" name="S+S Catalog Number" queryTableFieldId="4" dataDxfId="69"/>
    <tableColumn id="5" xr3:uid="{CC2043DE-CA07-4F2A-A5DA-668C774ADDA1}" uniqueName="5" name="Description" queryTableFieldId="5" dataDxfId="68"/>
    <tableColumn id="6" xr3:uid="{B3682FDB-DAFA-4101-9AA0-059F2ECDBCE9}" uniqueName="6" name="See also" queryTableFieldId="6" dataDxfId="67"/>
    <tableColumn id="7" xr3:uid="{36EAD251-6F25-459B-918C-365EE0999D95}" uniqueName="7" name="List Price" queryTableFieldId="7"/>
    <tableColumn id="8" xr3:uid="{58E20F83-BD6E-4192-AE97-005BB2774366}" uniqueName="8" name="Cdn_List" queryTableFieldId="8"/>
    <tableColumn id="21" xr3:uid="{37810C37-573E-4E42-BC9C-C32116B80778}" uniqueName="21" name="Eff_Date" queryTableFieldId="21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AED91-4742-43C8-85FE-FB0EC2E06ABA}" name="Base" displayName="Base" ref="A1:D12" totalsRowShown="0">
  <autoFilter ref="A1:D12" xr:uid="{4A1AED91-4742-43C8-85FE-FB0EC2E06ABA}"/>
  <tableColumns count="4">
    <tableColumn id="1" xr3:uid="{F538F14A-DCAD-4CB3-831B-84A870759E57}" name="Base A"/>
    <tableColumn id="2" xr3:uid="{B4A1FFCE-82DB-401B-AC52-21D9DAC00799}" name="Description"/>
    <tableColumn id="4" xr3:uid="{8A31B974-3509-46E7-88DC-D38DD34FB6CD}" name="List"/>
    <tableColumn id="6" xr3:uid="{F0F434DA-87B1-4581-826A-292FC3C75308}" name="Catalo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BD14-444B-4D15-AF26-64E840A02FBA}" name="Color" displayName="Color" ref="A15:D18" totalsRowShown="0">
  <autoFilter ref="A15:D18" xr:uid="{2D03BD14-444B-4D15-AF26-64E840A02FBA}"/>
  <tableColumns count="4">
    <tableColumn id="1" xr3:uid="{1CE8F5E7-3EE9-42B9-AAB5-BB4A6447EAFC}" name="Base &amp; Cap Color"/>
    <tableColumn id="2" xr3:uid="{C6563750-1CDC-4EA6-BDED-FC2901C1C03B}" name="Description"/>
    <tableColumn id="3" xr3:uid="{3E84BA30-6ADF-4A47-A045-33743D2EDD6C}" name="List">
      <calculatedColumnFormula>VLOOKUP(Color[[#This Row],[Catalog]],Components!$A:$D,4,FALSE)</calculatedColumnFormula>
    </tableColumn>
    <tableColumn id="5" xr3:uid="{1FD7E6D2-3EA8-46F8-AE7C-A1D9BACB7BAE}" name="Catalo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8DC531-E522-4CCB-A36A-93F22036BAF4}" name="Module" displayName="Module" ref="F1:R401" totalsRowShown="0" headerRowCellStyle="Normal" dataCellStyle="Normal">
  <autoFilter ref="F1:R401" xr:uid="{E38DC531-E522-4CCB-A36A-93F22036BAF4}"/>
  <sortState xmlns:xlrd2="http://schemas.microsoft.com/office/spreadsheetml/2017/richdata2" ref="F2:R401">
    <sortCondition ref="N2:N401"/>
    <sortCondition ref="Q2:Q401"/>
    <sortCondition ref="O2:O401"/>
  </sortState>
  <tableColumns count="13">
    <tableColumn id="1" xr3:uid="{E71B34C3-44C8-4719-870A-F412197D1F91}" name="Module D" dataDxfId="66" dataCellStyle="Normal">
      <calculatedColumnFormula>CONCATENATE(Module[[#This Row],[Mod]],Module[[#This Row],[Lens]])</calculatedColumnFormula>
    </tableColumn>
    <tableColumn id="11" xr3:uid="{8FDB32DB-AC4A-4607-9A6B-E538294338B0}" name="List" dataDxfId="65">
      <calculatedColumnFormula>Module[[#This Row],[Mod$]]+Module[[#This Row],[Bulb$]]</calculatedColumnFormula>
    </tableColumn>
    <tableColumn id="2" xr3:uid="{55D51711-C83A-4027-A735-A4D5BE323A93}" name="Description" dataCellStyle="Normal"/>
    <tableColumn id="5" xr3:uid="{53A4497E-06CF-4191-8411-A5A78A5B4E17}" name="Module#" dataDxfId="64" dataCellStyle="Normal"/>
    <tableColumn id="3" xr3:uid="{A73E1826-B3A2-440E-946E-7BDE03879EF2}" name="Mod$" dataCellStyle="Normal"/>
    <tableColumn id="12" xr3:uid="{0F2F50C8-533E-4CAE-AE69-4E33F581D73A}" name="Bulb#" dataDxfId="63"/>
    <tableColumn id="10" xr3:uid="{F28C7010-3BB5-43A0-A6A5-C5674DF4D429}" name="Bulb$" dataDxfId="62"/>
    <tableColumn id="14" xr3:uid="{E32CB288-42A5-45EC-9625-34E274BAB2C2}" name="Base" dataDxfId="61"/>
    <tableColumn id="4" xr3:uid="{682FAF8E-597D-4B30-9F2C-8B240F9D5D43}" name="Mod" dataDxfId="60"/>
    <tableColumn id="6" xr3:uid="{B953B5F3-1316-4EAD-BEDD-7596F2A774BB}" name="Lens" dataCellStyle="Normal"/>
    <tableColumn id="7" xr3:uid="{18D5DABB-C1FD-4F3C-A9B5-FD5D1CF9CFF7}" name="Color" dataCellStyle="Normal"/>
    <tableColumn id="8" xr3:uid="{C5D3BA3D-5FEE-4FCC-B069-8FB447F24850}" name="Voltage" dataCellStyle="Normal"/>
    <tableColumn id="13" xr3:uid="{30A42CB6-A9BE-4CBA-BD71-24EEA464B113}" name="Mod+Lens" dataDxfId="59" dataCellStyle="Normal">
      <calculatedColumnFormula>CONCATENATE(Module[[#This Row],[Mod]],Module[[#This Row],[Lens]])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93225C4-62D5-410E-97B7-A9B274DE475C}" name="Lens" displayName="Lens" ref="A34:B77" totalsRowShown="0" headerRowCellStyle="Normal" dataCellStyle="Normal">
  <autoFilter ref="A34:B77" xr:uid="{193225C4-62D5-410E-97B7-A9B274DE475C}"/>
  <tableColumns count="2">
    <tableColumn id="6" xr3:uid="{F9C0EEE9-897E-4D85-B5DE-FBE7E089C577}" name="Mod+Lens" dataCellStyle="Normal"/>
    <tableColumn id="1" xr3:uid="{A5B04AFE-AC41-4379-B0D3-4A07457FCBE8}" name="Description" dataCellStyle="Normal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87AE9EA-6E4A-466D-8FB2-FE50762611C7}" name="Volts" displayName="Volts" ref="A22:B27" totalsRowShown="0">
  <autoFilter ref="A22:B27" xr:uid="{F87AE9EA-6E4A-466D-8FB2-FE50762611C7}"/>
  <tableColumns count="2">
    <tableColumn id="1" xr3:uid="{C878A3CB-B771-4C30-A3E9-F250D9F9ABA7}" name="Voltage D"/>
    <tableColumn id="2" xr3:uid="{34C49D0D-9A03-4D41-8AE2-22579B0AC3B0}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8801-7053-4AA7-A805-3E18CFD1840E}">
  <sheetPr>
    <pageSetUpPr fitToPage="1"/>
  </sheetPr>
  <dimension ref="A1:T20"/>
  <sheetViews>
    <sheetView tabSelected="1" zoomScale="115" zoomScaleNormal="115" workbookViewId="0">
      <selection activeCell="D7" sqref="D7"/>
    </sheetView>
  </sheetViews>
  <sheetFormatPr defaultColWidth="8.7109375" defaultRowHeight="15" x14ac:dyDescent="0.25"/>
  <cols>
    <col min="1" max="1" width="19.85546875" style="1" customWidth="1"/>
    <col min="2" max="2" width="0.5703125" style="1" customWidth="1"/>
    <col min="3" max="3" width="9.140625" style="1" customWidth="1"/>
    <col min="4" max="10" width="8.7109375" style="1"/>
    <col min="11" max="11" width="9.85546875" style="1" bestFit="1" customWidth="1"/>
    <col min="12" max="12" width="8.7109375" style="1" customWidth="1"/>
    <col min="13" max="16384" width="8.7109375" style="1"/>
  </cols>
  <sheetData>
    <row r="1" spans="1:20" ht="47.45" customHeight="1" x14ac:dyDescent="0.25">
      <c r="C1" s="24" t="s">
        <v>431</v>
      </c>
      <c r="D1" s="24"/>
      <c r="E1" s="24"/>
      <c r="F1" s="24"/>
      <c r="G1" s="24"/>
      <c r="H1" s="24"/>
      <c r="I1" s="24"/>
      <c r="J1" s="24"/>
      <c r="K1" s="24"/>
    </row>
    <row r="2" spans="1:20" x14ac:dyDescent="0.25">
      <c r="E2" s="1" t="s">
        <v>442</v>
      </c>
    </row>
    <row r="4" spans="1:20" ht="29.45" customHeight="1" x14ac:dyDescent="0.35">
      <c r="A4" s="2" t="s">
        <v>38</v>
      </c>
      <c r="C4" s="14" t="str">
        <f>CONCATENATE(C7,D7,E7,F7,G7,H7,I7,J7,K7)</f>
        <v>WTL50 –</v>
      </c>
    </row>
    <row r="5" spans="1:20" ht="40.5" customHeight="1" x14ac:dyDescent="0.25">
      <c r="A5" s="12" t="s">
        <v>39</v>
      </c>
      <c r="B5" s="13"/>
      <c r="C5" s="25">
        <f>SUM(H10:H17)</f>
        <v>0</v>
      </c>
      <c r="D5" s="25"/>
      <c r="E5" s="25"/>
      <c r="G5" s="15" t="s">
        <v>0</v>
      </c>
      <c r="H5" s="15" t="s">
        <v>1</v>
      </c>
      <c r="I5" s="15" t="s">
        <v>2</v>
      </c>
      <c r="J5" s="15" t="s">
        <v>3</v>
      </c>
      <c r="K5" s="15" t="s">
        <v>4</v>
      </c>
    </row>
    <row r="6" spans="1:20" ht="15" customHeight="1" x14ac:dyDescent="0.25">
      <c r="D6" s="16" t="s">
        <v>18</v>
      </c>
      <c r="E6" s="16" t="s">
        <v>31</v>
      </c>
      <c r="F6" s="16" t="s">
        <v>32</v>
      </c>
      <c r="G6" s="16" t="s">
        <v>20</v>
      </c>
      <c r="H6" s="16" t="s">
        <v>20</v>
      </c>
      <c r="I6" s="16" t="s">
        <v>20</v>
      </c>
      <c r="J6" s="16" t="s">
        <v>20</v>
      </c>
      <c r="K6" s="16" t="s">
        <v>20</v>
      </c>
      <c r="L6" s="17"/>
      <c r="M6" s="17"/>
    </row>
    <row r="7" spans="1:20" x14ac:dyDescent="0.25">
      <c r="C7" s="18" t="s">
        <v>47</v>
      </c>
      <c r="D7" s="11"/>
      <c r="E7" s="11"/>
      <c r="F7" s="11"/>
      <c r="G7" s="11"/>
      <c r="H7" s="11"/>
      <c r="I7" s="11"/>
      <c r="J7" s="11"/>
      <c r="K7" s="11"/>
      <c r="L7" s="21" t="s">
        <v>385</v>
      </c>
      <c r="M7" s="21"/>
      <c r="N7" s="3"/>
      <c r="O7" s="3"/>
      <c r="P7" s="3"/>
      <c r="Q7" s="3"/>
      <c r="R7" s="3"/>
      <c r="S7" s="3"/>
      <c r="T7" s="3"/>
    </row>
    <row r="8" spans="1:20" ht="20.45" customHeight="1" x14ac:dyDescent="0.25">
      <c r="A8" s="9"/>
      <c r="B8" s="9"/>
      <c r="C8" s="9"/>
      <c r="D8" s="4"/>
      <c r="E8" s="4"/>
      <c r="F8" s="4"/>
      <c r="G8" s="4" t="str">
        <f>IF(G7&gt;0,CONCATENATE($F$7,G$7,$E$7)," ")</f>
        <v xml:space="preserve"> </v>
      </c>
      <c r="H8" s="4" t="str">
        <f>IF(H7&gt;0,CONCATENATE($F$7,H$7,$E$7)," ")</f>
        <v xml:space="preserve"> </v>
      </c>
      <c r="I8" s="4" t="str">
        <f>IF(I7&gt;0,CONCATENATE($F$7,I$7,$E$7)," ")</f>
        <v xml:space="preserve"> </v>
      </c>
      <c r="J8" s="4" t="str">
        <f>IF(J7&gt;0,CONCATENATE($F$7,J$7,$E$7)," ")</f>
        <v xml:space="preserve"> </v>
      </c>
      <c r="K8" s="4" t="str">
        <f>IF(K7&gt;0,CONCATENATE($F$7,K$7,$E$7)," ")</f>
        <v xml:space="preserve"> </v>
      </c>
      <c r="L8" s="21"/>
      <c r="M8" s="21"/>
      <c r="N8" s="9"/>
    </row>
    <row r="9" spans="1:20" ht="23.1" customHeight="1" x14ac:dyDescent="0.25">
      <c r="A9" s="9"/>
      <c r="B9" s="9"/>
      <c r="C9" s="9"/>
      <c r="D9" s="9"/>
      <c r="E9" s="9"/>
      <c r="F9" s="9"/>
      <c r="G9" s="9"/>
      <c r="H9" s="4"/>
      <c r="I9" s="23" t="s">
        <v>41</v>
      </c>
      <c r="J9" s="23"/>
      <c r="M9" s="9"/>
      <c r="N9" s="9"/>
    </row>
    <row r="10" spans="1:20" x14ac:dyDescent="0.25">
      <c r="A10" s="10" t="s">
        <v>18</v>
      </c>
      <c r="B10" s="9"/>
      <c r="C10" s="19" t="str">
        <f>IF($D$7&gt;0,VLOOKUP($D$7,Base[],2,FALSE),"")</f>
        <v/>
      </c>
      <c r="D10" s="19"/>
      <c r="E10" s="19"/>
      <c r="F10" s="19"/>
      <c r="G10" s="19"/>
      <c r="H10" s="4" t="str">
        <f>IF($D$7&gt;0,VLOOKUP($D$7,Base[],3,FALSE),"")</f>
        <v/>
      </c>
      <c r="I10" s="20" t="str">
        <f>IF($D$7&gt;0,VLOOKUP($D$7,Base[],4,FALSE),"")</f>
        <v/>
      </c>
      <c r="J10" s="20"/>
      <c r="M10" s="9"/>
      <c r="N10" s="9"/>
    </row>
    <row r="11" spans="1:20" x14ac:dyDescent="0.25">
      <c r="A11" s="10" t="s">
        <v>31</v>
      </c>
      <c r="B11" s="9"/>
      <c r="C11" s="19" t="str">
        <f>IF(E7&gt;0,VLOOKUP(E7,Color[],2,FALSE)," ")</f>
        <v xml:space="preserve"> </v>
      </c>
      <c r="D11" s="19"/>
      <c r="E11" s="19"/>
      <c r="F11" s="19"/>
      <c r="G11" s="19"/>
      <c r="H11" s="4" t="str">
        <f>IF($E$7&gt;0,VLOOKUP($E$7,Color[],3,FALSE),"")</f>
        <v/>
      </c>
      <c r="I11" s="20" t="str">
        <f>IF($D$7&gt;0,VLOOKUP($D$7,Base[],4,FALSE),"")</f>
        <v/>
      </c>
      <c r="J11" s="20"/>
      <c r="M11" s="9"/>
      <c r="N11" s="9"/>
    </row>
    <row r="12" spans="1:20" x14ac:dyDescent="0.25">
      <c r="A12" s="10" t="s">
        <v>32</v>
      </c>
      <c r="B12" s="9"/>
      <c r="C12" s="19" t="str">
        <f>IF($F$7&gt;0,VLOOKUP($F$7,Volts[],2,FALSE),"")</f>
        <v/>
      </c>
      <c r="D12" s="19"/>
      <c r="E12" s="19"/>
      <c r="F12" s="19"/>
      <c r="G12" s="19"/>
      <c r="H12" s="4"/>
      <c r="I12" s="20"/>
      <c r="J12" s="20"/>
      <c r="K12" s="22" t="s">
        <v>384</v>
      </c>
      <c r="L12" s="22"/>
      <c r="M12" s="9"/>
      <c r="N12" s="9"/>
    </row>
    <row r="13" spans="1:20" x14ac:dyDescent="0.25">
      <c r="A13" s="10" t="s">
        <v>33</v>
      </c>
      <c r="B13" s="9"/>
      <c r="C13" s="19" t="str">
        <f>IF($G$7&gt;0,VLOOKUP($G$8,Module[],3,FALSE),"")</f>
        <v/>
      </c>
      <c r="D13" s="19"/>
      <c r="E13" s="19"/>
      <c r="F13" s="19"/>
      <c r="G13" s="19"/>
      <c r="H13" s="4" t="str">
        <f>IF($G$7&gt;0,VLOOKUP($G$8,Module[],2,FALSE),"")</f>
        <v/>
      </c>
      <c r="I13" s="20" t="str">
        <f>IF($G$7&gt;0,VLOOKUP($G$8,Module[],4,FALSE),"")</f>
        <v/>
      </c>
      <c r="J13" s="20"/>
      <c r="K13" s="20" t="str">
        <f>IF($G$7&gt;0,VLOOKUP($G$8,Module[],6,FALSE),"")</f>
        <v/>
      </c>
      <c r="L13" s="20"/>
      <c r="M13" s="9"/>
      <c r="N13" s="9"/>
    </row>
    <row r="14" spans="1:20" x14ac:dyDescent="0.25">
      <c r="A14" s="10" t="s">
        <v>34</v>
      </c>
      <c r="B14" s="9"/>
      <c r="C14" s="19" t="str">
        <f>IF($H$7&gt;0,VLOOKUP($H$8,Module[],3,FALSE),"")</f>
        <v/>
      </c>
      <c r="D14" s="19"/>
      <c r="E14" s="19"/>
      <c r="F14" s="19"/>
      <c r="G14" s="19"/>
      <c r="H14" s="4" t="str">
        <f>IF($H$7&gt;0,VLOOKUP($H$8,Module[],2,FALSE),"")</f>
        <v/>
      </c>
      <c r="I14" s="20" t="str">
        <f>IF($H$7&gt;0,VLOOKUP($H$8,Module[],4,FALSE),"")</f>
        <v/>
      </c>
      <c r="J14" s="20"/>
      <c r="K14" s="20" t="str">
        <f>IF($H$7&gt;0,VLOOKUP($H$8,Module[],6,FALSE),"")</f>
        <v/>
      </c>
      <c r="L14" s="20"/>
      <c r="M14" s="9"/>
      <c r="N14" s="9"/>
    </row>
    <row r="15" spans="1:20" x14ac:dyDescent="0.25">
      <c r="A15" s="10" t="s">
        <v>35</v>
      </c>
      <c r="B15" s="9"/>
      <c r="C15" s="19" t="str">
        <f>IF($I$7&gt;0,VLOOKUP($I$8,Module[],3,FALSE),"")</f>
        <v/>
      </c>
      <c r="D15" s="19"/>
      <c r="E15" s="19"/>
      <c r="F15" s="19"/>
      <c r="G15" s="19"/>
      <c r="H15" s="4" t="str">
        <f>IF($I$7&gt;0,VLOOKUP($I$8,Module[],2,FALSE),"")</f>
        <v/>
      </c>
      <c r="I15" s="20" t="str">
        <f>IF($I$7&gt;0,VLOOKUP($I$8,Module[],4,FALSE),"")</f>
        <v/>
      </c>
      <c r="J15" s="20"/>
      <c r="K15" s="20" t="str">
        <f>IF($I$7&gt;0,VLOOKUP($I$8,Module[],6,FALSE),"")</f>
        <v/>
      </c>
      <c r="L15" s="20"/>
      <c r="M15" s="9"/>
      <c r="N15" s="9"/>
    </row>
    <row r="16" spans="1:20" x14ac:dyDescent="0.25">
      <c r="A16" s="10" t="s">
        <v>36</v>
      </c>
      <c r="B16" s="9"/>
      <c r="C16" s="19" t="str">
        <f>IF($J$7&gt;0,VLOOKUP($J$8,Module[],3,FALSE),"")</f>
        <v/>
      </c>
      <c r="D16" s="19"/>
      <c r="E16" s="19"/>
      <c r="F16" s="19"/>
      <c r="G16" s="19"/>
      <c r="H16" s="4" t="str">
        <f>IF($J$7&gt;0,VLOOKUP($J$8,Module[],2,FALSE),"")</f>
        <v/>
      </c>
      <c r="I16" s="20" t="str">
        <f>IF($J$7&gt;0,VLOOKUP($J$8,Module[],4,FALSE),"")</f>
        <v/>
      </c>
      <c r="J16" s="20"/>
      <c r="K16" s="20" t="str">
        <f>IF($J$7&gt;0,VLOOKUP($J$8,Module[],6,FALSE),"")</f>
        <v/>
      </c>
      <c r="L16" s="20"/>
      <c r="M16" s="9"/>
      <c r="N16" s="9"/>
    </row>
    <row r="17" spans="1:14" x14ac:dyDescent="0.25">
      <c r="A17" s="10" t="s">
        <v>37</v>
      </c>
      <c r="B17" s="9"/>
      <c r="C17" s="19" t="str">
        <f>IF($K$7&gt;0,VLOOKUP($K$8,Module[],3,FALSE),"")</f>
        <v/>
      </c>
      <c r="D17" s="19"/>
      <c r="E17" s="19"/>
      <c r="F17" s="19"/>
      <c r="G17" s="19"/>
      <c r="H17" s="4" t="str">
        <f>IF($K$7&gt;0,VLOOKUP($K$8,Module[],2,FALSE),"")</f>
        <v/>
      </c>
      <c r="I17" s="20" t="str">
        <f>IF($K$7&gt;0,VLOOKUP($K$8,Module[],4,FALSE),"")</f>
        <v/>
      </c>
      <c r="J17" s="20"/>
      <c r="K17" s="20" t="str">
        <f>IF($K$7&gt;0,VLOOKUP($K$8,Module[],6,FALSE),"")</f>
        <v/>
      </c>
      <c r="L17" s="20"/>
      <c r="M17" s="9"/>
      <c r="N17" s="9"/>
    </row>
    <row r="18" spans="1:14" x14ac:dyDescent="0.25">
      <c r="A18" s="10"/>
      <c r="B18" s="9"/>
      <c r="C18" s="9"/>
      <c r="D18" s="9"/>
      <c r="E18" s="9"/>
      <c r="F18" s="9"/>
      <c r="G18" s="9"/>
      <c r="H18" s="4"/>
      <c r="I18" s="9"/>
      <c r="J18" s="9"/>
      <c r="K18" s="20"/>
      <c r="L18" s="20"/>
      <c r="M18" s="9"/>
      <c r="N18" s="9"/>
    </row>
    <row r="19" spans="1:14" x14ac:dyDescent="0.25">
      <c r="A19" s="10"/>
      <c r="B19" s="9"/>
      <c r="C19" s="9"/>
      <c r="D19" s="9"/>
      <c r="E19" s="9"/>
      <c r="F19" s="9"/>
      <c r="G19" s="9"/>
      <c r="H19" s="9"/>
      <c r="I19" s="9"/>
      <c r="J19" s="9"/>
      <c r="K19" s="20"/>
      <c r="L19" s="20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sheetProtection algorithmName="SHA-512" hashValue="EtiXjfbHdfx42MNrN08T83O044nJVo7sdN2uZrgZuDBmeo47nmz2+OuKklTW/zd/rUQ36/dozA4FyFAGhCWxSQ==" saltValue="LeZLY5ekWtXNdUkOJ3a/dQ==" spinCount="100000" sheet="1" selectLockedCells="1"/>
  <mergeCells count="28">
    <mergeCell ref="C1:K1"/>
    <mergeCell ref="C13:G13"/>
    <mergeCell ref="C14:G14"/>
    <mergeCell ref="C15:G15"/>
    <mergeCell ref="C16:G16"/>
    <mergeCell ref="I10:J10"/>
    <mergeCell ref="I11:J11"/>
    <mergeCell ref="I12:J12"/>
    <mergeCell ref="C5:E5"/>
    <mergeCell ref="C10:G10"/>
    <mergeCell ref="C11:G11"/>
    <mergeCell ref="C12:G12"/>
    <mergeCell ref="C17:G17"/>
    <mergeCell ref="K18:L18"/>
    <mergeCell ref="K19:L19"/>
    <mergeCell ref="L7:M8"/>
    <mergeCell ref="K12:L12"/>
    <mergeCell ref="K13:L13"/>
    <mergeCell ref="K14:L14"/>
    <mergeCell ref="K15:L15"/>
    <mergeCell ref="K16:L16"/>
    <mergeCell ref="K17:L17"/>
    <mergeCell ref="I13:J13"/>
    <mergeCell ref="I14:J14"/>
    <mergeCell ref="I15:J15"/>
    <mergeCell ref="I16:J16"/>
    <mergeCell ref="I17:J17"/>
    <mergeCell ref="I9:J9"/>
  </mergeCells>
  <phoneticPr fontId="4" type="noConversion"/>
  <pageMargins left="0.7" right="0.7" top="0.75" bottom="0.75" header="0.3" footer="0.3"/>
  <pageSetup scale="77" orientation="portrait" horizontalDpi="1200" verticalDpi="1200" r:id="rId1"/>
  <headerFooter>
    <oddFooter xml:space="preserve">&amp;L_x000D_&amp;1#&amp;"Calibri"&amp;8&amp;K000000   Rockwell Automation Company 'Public'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80304B5-B606-4198-899F-F98742E5149D}">
          <x14:formula1>
            <xm:f>Tables!$A$23:$A$27</xm:f>
          </x14:formula1>
          <xm:sqref>F7</xm:sqref>
        </x14:dataValidation>
        <x14:dataValidation type="list" allowBlank="1" showInputMessage="1" showErrorMessage="1" xr:uid="{794F70AB-774A-4EEE-8DC9-5721C30DAF6D}">
          <x14:formula1>
            <xm:f>Tables!$A$16:$A$18</xm:f>
          </x14:formula1>
          <xm:sqref>E7</xm:sqref>
        </x14:dataValidation>
        <x14:dataValidation type="list" allowBlank="1" showInputMessage="1" showErrorMessage="1" xr:uid="{D1464210-EDB6-4FC5-B788-17E08E3D1C01}">
          <x14:formula1>
            <xm:f>Tables!$A$2:$A$12</xm:f>
          </x14:formula1>
          <xm:sqref>D7</xm:sqref>
        </x14:dataValidation>
        <x14:dataValidation type="list" allowBlank="1" showInputMessage="1" showErrorMessage="1" xr:uid="{7EB74778-D007-41A8-96BD-27F779F1F692}">
          <x14:formula1>
            <xm:f>Tables!$A$35:$A$77</xm:f>
          </x14:formula1>
          <xm:sqref>K7</xm:sqref>
        </x14:dataValidation>
        <x14:dataValidation type="list" allowBlank="1" showInputMessage="1" showErrorMessage="1" errorTitle="Not Allowed Here" error="Please select from the drop down menu" xr:uid="{81A48911-9653-4EB1-8DA5-FE3673082A24}">
          <x14:formula1>
            <xm:f>Tables!$A$35:$A$75</xm:f>
          </x14:formula1>
          <xm:sqref>G7:J7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B8B2-E792-4225-B7AF-62D9B1F5294B}">
  <dimension ref="A1:F189"/>
  <sheetViews>
    <sheetView workbookViewId="0">
      <selection activeCell="F1" sqref="F1"/>
    </sheetView>
  </sheetViews>
  <sheetFormatPr defaultRowHeight="15" x14ac:dyDescent="0.25"/>
  <cols>
    <col min="1" max="1" width="21.28515625" bestFit="1" customWidth="1"/>
    <col min="2" max="2" width="35.140625" bestFit="1" customWidth="1"/>
    <col min="3" max="3" width="10.5703125" bestFit="1" customWidth="1"/>
    <col min="4" max="4" width="11.140625" bestFit="1" customWidth="1"/>
    <col min="5" max="5" width="10.7109375" bestFit="1" customWidth="1"/>
    <col min="6" max="6" width="10.85546875" bestFit="1" customWidth="1"/>
    <col min="7" max="7" width="11.140625" bestFit="1" customWidth="1"/>
    <col min="8" max="8" width="10.7109375" bestFit="1" customWidth="1"/>
    <col min="9" max="9" width="10.28515625" bestFit="1" customWidth="1"/>
    <col min="10" max="10" width="8.5703125" bestFit="1" customWidth="1"/>
    <col min="11" max="11" width="9.5703125" bestFit="1" customWidth="1"/>
    <col min="12" max="12" width="10" bestFit="1" customWidth="1"/>
    <col min="13" max="13" width="6.5703125" bestFit="1" customWidth="1"/>
    <col min="14" max="14" width="7" bestFit="1" customWidth="1"/>
    <col min="15" max="15" width="42.42578125" bestFit="1" customWidth="1"/>
    <col min="16" max="16" width="33" bestFit="1" customWidth="1"/>
    <col min="17" max="17" width="10" bestFit="1" customWidth="1"/>
    <col min="18" max="18" width="31.140625" bestFit="1" customWidth="1"/>
    <col min="19" max="19" width="21.5703125" bestFit="1" customWidth="1"/>
    <col min="20" max="20" width="15.140625" bestFit="1" customWidth="1"/>
    <col min="21" max="21" width="12.7109375" bestFit="1" customWidth="1"/>
    <col min="22" max="22" width="14.5703125" bestFit="1" customWidth="1"/>
    <col min="23" max="25" width="81.140625" bestFit="1" customWidth="1"/>
    <col min="26" max="26" width="13.42578125" bestFit="1" customWidth="1"/>
    <col min="27" max="27" width="14" bestFit="1" customWidth="1"/>
    <col min="28" max="28" width="11" bestFit="1" customWidth="1"/>
    <col min="29" max="29" width="47.5703125" bestFit="1" customWidth="1"/>
  </cols>
  <sheetData>
    <row r="1" spans="1:6" x14ac:dyDescent="0.25">
      <c r="A1" t="s">
        <v>42</v>
      </c>
      <c r="B1" t="s">
        <v>6</v>
      </c>
      <c r="C1" t="s">
        <v>43</v>
      </c>
      <c r="D1" t="s">
        <v>44</v>
      </c>
      <c r="E1" t="s">
        <v>45</v>
      </c>
      <c r="F1" t="s">
        <v>46</v>
      </c>
    </row>
    <row r="2" spans="1:6" x14ac:dyDescent="0.25">
      <c r="A2">
        <v>698800000</v>
      </c>
      <c r="B2" t="s">
        <v>134</v>
      </c>
      <c r="D2">
        <v>5.77</v>
      </c>
      <c r="E2">
        <v>7.78</v>
      </c>
      <c r="F2" s="5">
        <v>45452</v>
      </c>
    </row>
    <row r="3" spans="1:6" x14ac:dyDescent="0.25">
      <c r="A3">
        <v>698800001</v>
      </c>
      <c r="B3" t="s">
        <v>135</v>
      </c>
      <c r="D3">
        <v>4.12</v>
      </c>
      <c r="E3">
        <v>5.55</v>
      </c>
      <c r="F3" s="5">
        <v>45452</v>
      </c>
    </row>
    <row r="4" spans="1:6" x14ac:dyDescent="0.25">
      <c r="A4">
        <v>698800003</v>
      </c>
      <c r="B4" t="s">
        <v>136</v>
      </c>
      <c r="D4">
        <v>6.06</v>
      </c>
      <c r="E4">
        <v>8.16</v>
      </c>
      <c r="F4" s="5">
        <v>45452</v>
      </c>
    </row>
    <row r="5" spans="1:6" x14ac:dyDescent="0.25">
      <c r="A5">
        <v>698803002</v>
      </c>
      <c r="B5" t="s">
        <v>137</v>
      </c>
      <c r="D5">
        <v>7.83</v>
      </c>
      <c r="E5">
        <v>10.54</v>
      </c>
      <c r="F5" s="5">
        <v>45452</v>
      </c>
    </row>
    <row r="6" spans="1:6" x14ac:dyDescent="0.25">
      <c r="A6">
        <v>698803003</v>
      </c>
      <c r="B6" t="s">
        <v>138</v>
      </c>
      <c r="D6">
        <v>7.83</v>
      </c>
      <c r="E6">
        <v>10.54</v>
      </c>
      <c r="F6" s="5">
        <v>45452</v>
      </c>
    </row>
    <row r="7" spans="1:6" x14ac:dyDescent="0.25">
      <c r="A7">
        <v>698803024</v>
      </c>
      <c r="B7" t="s">
        <v>218</v>
      </c>
      <c r="D7">
        <v>11.39</v>
      </c>
      <c r="E7">
        <v>15.33</v>
      </c>
      <c r="F7" s="5">
        <v>45452</v>
      </c>
    </row>
    <row r="8" spans="1:6" x14ac:dyDescent="0.25">
      <c r="A8">
        <v>700000900</v>
      </c>
      <c r="B8" t="s">
        <v>139</v>
      </c>
      <c r="D8">
        <v>7.59</v>
      </c>
      <c r="E8">
        <v>10.210000000000001</v>
      </c>
      <c r="F8" s="5">
        <v>45452</v>
      </c>
    </row>
    <row r="9" spans="1:6" x14ac:dyDescent="0.25">
      <c r="A9">
        <v>750001900</v>
      </c>
      <c r="B9" t="s">
        <v>48</v>
      </c>
      <c r="C9" t="s">
        <v>49</v>
      </c>
      <c r="D9">
        <v>21.62</v>
      </c>
      <c r="E9">
        <v>28.08</v>
      </c>
      <c r="F9" s="5">
        <v>45452</v>
      </c>
    </row>
    <row r="10" spans="1:6" x14ac:dyDescent="0.25">
      <c r="A10">
        <v>750002900</v>
      </c>
      <c r="B10" t="s">
        <v>50</v>
      </c>
      <c r="C10" t="s">
        <v>49</v>
      </c>
      <c r="D10">
        <v>21.62</v>
      </c>
      <c r="E10">
        <v>28.08</v>
      </c>
      <c r="F10" s="5">
        <v>45452</v>
      </c>
    </row>
    <row r="11" spans="1:6" x14ac:dyDescent="0.25">
      <c r="A11">
        <v>750004900</v>
      </c>
      <c r="B11" t="s">
        <v>51</v>
      </c>
      <c r="C11" t="s">
        <v>49</v>
      </c>
      <c r="D11">
        <v>21.62</v>
      </c>
      <c r="E11">
        <v>28.08</v>
      </c>
      <c r="F11" s="5">
        <v>45452</v>
      </c>
    </row>
    <row r="12" spans="1:6" x14ac:dyDescent="0.25">
      <c r="A12">
        <v>750005900</v>
      </c>
      <c r="B12" t="s">
        <v>52</v>
      </c>
      <c r="C12" t="s">
        <v>49</v>
      </c>
      <c r="D12">
        <v>21.62</v>
      </c>
      <c r="E12">
        <v>28.08</v>
      </c>
      <c r="F12" s="5">
        <v>45452</v>
      </c>
    </row>
    <row r="13" spans="1:6" x14ac:dyDescent="0.25">
      <c r="A13">
        <v>750006900</v>
      </c>
      <c r="B13" t="s">
        <v>53</v>
      </c>
      <c r="C13" t="s">
        <v>49</v>
      </c>
      <c r="D13">
        <v>21.62</v>
      </c>
      <c r="E13">
        <v>28.08</v>
      </c>
      <c r="F13" s="5">
        <v>45452</v>
      </c>
    </row>
    <row r="14" spans="1:6" x14ac:dyDescent="0.25">
      <c r="A14">
        <v>750007900</v>
      </c>
      <c r="B14" t="s">
        <v>54</v>
      </c>
      <c r="C14" t="s">
        <v>49</v>
      </c>
      <c r="D14">
        <v>21.62</v>
      </c>
      <c r="E14">
        <v>28.08</v>
      </c>
      <c r="F14" s="5">
        <v>45452</v>
      </c>
    </row>
    <row r="15" spans="1:6" x14ac:dyDescent="0.25">
      <c r="A15">
        <v>751001310</v>
      </c>
      <c r="B15" t="s">
        <v>55</v>
      </c>
      <c r="C15" t="s">
        <v>56</v>
      </c>
      <c r="D15">
        <v>86.29</v>
      </c>
      <c r="E15">
        <v>112.06</v>
      </c>
      <c r="F15" s="5">
        <v>45452</v>
      </c>
    </row>
    <row r="16" spans="1:6" x14ac:dyDescent="0.25">
      <c r="A16">
        <v>751001313</v>
      </c>
      <c r="B16" t="s">
        <v>57</v>
      </c>
      <c r="C16" t="s">
        <v>56</v>
      </c>
      <c r="D16">
        <v>86.29</v>
      </c>
      <c r="E16">
        <v>112.06</v>
      </c>
      <c r="F16" s="5">
        <v>45452</v>
      </c>
    </row>
    <row r="17" spans="1:6" x14ac:dyDescent="0.25">
      <c r="A17">
        <v>751001405</v>
      </c>
      <c r="B17" t="s">
        <v>58</v>
      </c>
      <c r="C17" t="s">
        <v>56</v>
      </c>
      <c r="D17">
        <v>81.239999999999995</v>
      </c>
      <c r="E17">
        <v>105.51</v>
      </c>
      <c r="F17" s="5">
        <v>45452</v>
      </c>
    </row>
    <row r="18" spans="1:6" x14ac:dyDescent="0.25">
      <c r="A18">
        <v>751002310</v>
      </c>
      <c r="B18" t="s">
        <v>59</v>
      </c>
      <c r="C18" t="s">
        <v>56</v>
      </c>
      <c r="D18">
        <v>86.29</v>
      </c>
      <c r="E18">
        <v>112.06</v>
      </c>
      <c r="F18" s="5">
        <v>45452</v>
      </c>
    </row>
    <row r="19" spans="1:6" x14ac:dyDescent="0.25">
      <c r="A19">
        <v>751002313</v>
      </c>
      <c r="B19" t="s">
        <v>60</v>
      </c>
      <c r="C19" t="s">
        <v>56</v>
      </c>
      <c r="D19">
        <v>86.29</v>
      </c>
      <c r="E19">
        <v>112.06</v>
      </c>
      <c r="F19" s="5">
        <v>45452</v>
      </c>
    </row>
    <row r="20" spans="1:6" x14ac:dyDescent="0.25">
      <c r="A20">
        <v>751002405</v>
      </c>
      <c r="B20" t="s">
        <v>61</v>
      </c>
      <c r="C20" t="s">
        <v>56</v>
      </c>
      <c r="D20">
        <v>81.239999999999995</v>
      </c>
      <c r="E20">
        <v>105.51</v>
      </c>
      <c r="F20" s="5">
        <v>45452</v>
      </c>
    </row>
    <row r="21" spans="1:6" x14ac:dyDescent="0.25">
      <c r="A21">
        <v>751004310</v>
      </c>
      <c r="B21" t="s">
        <v>62</v>
      </c>
      <c r="C21" t="s">
        <v>56</v>
      </c>
      <c r="D21">
        <v>86.29</v>
      </c>
      <c r="E21">
        <v>112.06</v>
      </c>
      <c r="F21" s="5">
        <v>45452</v>
      </c>
    </row>
    <row r="22" spans="1:6" x14ac:dyDescent="0.25">
      <c r="A22">
        <v>751004313</v>
      </c>
      <c r="B22" t="s">
        <v>63</v>
      </c>
      <c r="C22" t="s">
        <v>56</v>
      </c>
      <c r="D22">
        <v>86.29</v>
      </c>
      <c r="E22">
        <v>112.06</v>
      </c>
      <c r="F22" s="5">
        <v>45452</v>
      </c>
    </row>
    <row r="23" spans="1:6" x14ac:dyDescent="0.25">
      <c r="A23">
        <v>751004405</v>
      </c>
      <c r="B23" t="s">
        <v>64</v>
      </c>
      <c r="C23" t="s">
        <v>56</v>
      </c>
      <c r="D23">
        <v>81.239999999999995</v>
      </c>
      <c r="E23">
        <v>105.51</v>
      </c>
      <c r="F23" s="5">
        <v>45452</v>
      </c>
    </row>
    <row r="24" spans="1:6" x14ac:dyDescent="0.25">
      <c r="A24">
        <v>751005310</v>
      </c>
      <c r="B24" t="s">
        <v>65</v>
      </c>
      <c r="C24" t="s">
        <v>56</v>
      </c>
      <c r="D24">
        <v>86.29</v>
      </c>
      <c r="E24">
        <v>112.06</v>
      </c>
      <c r="F24" s="5">
        <v>45452</v>
      </c>
    </row>
    <row r="25" spans="1:6" x14ac:dyDescent="0.25">
      <c r="A25">
        <v>751005313</v>
      </c>
      <c r="B25" t="s">
        <v>66</v>
      </c>
      <c r="C25" t="s">
        <v>56</v>
      </c>
      <c r="D25">
        <v>86.29</v>
      </c>
      <c r="E25">
        <v>112.06</v>
      </c>
      <c r="F25" s="5">
        <v>45452</v>
      </c>
    </row>
    <row r="26" spans="1:6" x14ac:dyDescent="0.25">
      <c r="A26">
        <v>751005405</v>
      </c>
      <c r="B26" t="s">
        <v>67</v>
      </c>
      <c r="C26" t="s">
        <v>56</v>
      </c>
      <c r="D26">
        <v>81.239999999999995</v>
      </c>
      <c r="E26">
        <v>105.51</v>
      </c>
      <c r="F26" s="5">
        <v>45452</v>
      </c>
    </row>
    <row r="27" spans="1:6" x14ac:dyDescent="0.25">
      <c r="A27">
        <v>751006310</v>
      </c>
      <c r="B27" t="s">
        <v>68</v>
      </c>
      <c r="C27" t="s">
        <v>56</v>
      </c>
      <c r="D27">
        <v>86.29</v>
      </c>
      <c r="E27">
        <v>112.06</v>
      </c>
      <c r="F27" s="5">
        <v>45452</v>
      </c>
    </row>
    <row r="28" spans="1:6" x14ac:dyDescent="0.25">
      <c r="A28">
        <v>751006313</v>
      </c>
      <c r="B28" t="s">
        <v>69</v>
      </c>
      <c r="C28" t="s">
        <v>56</v>
      </c>
      <c r="D28">
        <v>86.29</v>
      </c>
      <c r="E28">
        <v>112.06</v>
      </c>
      <c r="F28" s="5">
        <v>45452</v>
      </c>
    </row>
    <row r="29" spans="1:6" x14ac:dyDescent="0.25">
      <c r="A29">
        <v>751007310</v>
      </c>
      <c r="B29" t="s">
        <v>70</v>
      </c>
      <c r="C29" t="s">
        <v>56</v>
      </c>
      <c r="D29">
        <v>86.29</v>
      </c>
      <c r="E29">
        <v>112.06</v>
      </c>
      <c r="F29" s="5">
        <v>45452</v>
      </c>
    </row>
    <row r="30" spans="1:6" x14ac:dyDescent="0.25">
      <c r="A30">
        <v>751007313</v>
      </c>
      <c r="B30" t="s">
        <v>71</v>
      </c>
      <c r="C30" t="s">
        <v>56</v>
      </c>
      <c r="D30">
        <v>86.29</v>
      </c>
      <c r="E30">
        <v>112.06</v>
      </c>
      <c r="F30" s="5">
        <v>45452</v>
      </c>
    </row>
    <row r="31" spans="1:6" x14ac:dyDescent="0.25">
      <c r="A31">
        <v>751007405</v>
      </c>
      <c r="B31" t="s">
        <v>72</v>
      </c>
      <c r="C31" t="s">
        <v>56</v>
      </c>
      <c r="D31">
        <v>81.239999999999995</v>
      </c>
      <c r="E31">
        <v>105.51</v>
      </c>
      <c r="F31" s="5">
        <v>45452</v>
      </c>
    </row>
    <row r="32" spans="1:6" x14ac:dyDescent="0.25">
      <c r="A32">
        <v>760001310</v>
      </c>
      <c r="B32" t="s">
        <v>73</v>
      </c>
      <c r="C32" t="s">
        <v>74</v>
      </c>
      <c r="D32">
        <v>50.51</v>
      </c>
      <c r="E32">
        <v>65.599999999999994</v>
      </c>
      <c r="F32" s="5">
        <v>45452</v>
      </c>
    </row>
    <row r="33" spans="1:6" x14ac:dyDescent="0.25">
      <c r="A33">
        <v>760001313</v>
      </c>
      <c r="B33" t="s">
        <v>75</v>
      </c>
      <c r="C33" t="s">
        <v>74</v>
      </c>
      <c r="D33">
        <v>50.51</v>
      </c>
      <c r="E33">
        <v>65.599999999999994</v>
      </c>
      <c r="F33" s="5">
        <v>45452</v>
      </c>
    </row>
    <row r="34" spans="1:6" x14ac:dyDescent="0.25">
      <c r="A34">
        <v>760001405</v>
      </c>
      <c r="B34" t="s">
        <v>76</v>
      </c>
      <c r="C34" t="s">
        <v>74</v>
      </c>
      <c r="D34">
        <v>45.15</v>
      </c>
      <c r="E34">
        <v>58.64</v>
      </c>
      <c r="F34" s="5">
        <v>45452</v>
      </c>
    </row>
    <row r="35" spans="1:6" x14ac:dyDescent="0.25">
      <c r="A35">
        <v>760002310</v>
      </c>
      <c r="B35" t="s">
        <v>77</v>
      </c>
      <c r="C35" t="s">
        <v>74</v>
      </c>
      <c r="D35">
        <v>50.51</v>
      </c>
      <c r="E35">
        <v>65.599999999999994</v>
      </c>
      <c r="F35" s="5">
        <v>45452</v>
      </c>
    </row>
    <row r="36" spans="1:6" x14ac:dyDescent="0.25">
      <c r="A36">
        <v>760002313</v>
      </c>
      <c r="B36" t="s">
        <v>78</v>
      </c>
      <c r="C36" t="s">
        <v>74</v>
      </c>
      <c r="D36">
        <v>50.51</v>
      </c>
      <c r="E36">
        <v>65.599999999999994</v>
      </c>
      <c r="F36" s="5">
        <v>45452</v>
      </c>
    </row>
    <row r="37" spans="1:6" x14ac:dyDescent="0.25">
      <c r="A37">
        <v>760002405</v>
      </c>
      <c r="B37" t="s">
        <v>79</v>
      </c>
      <c r="C37" t="s">
        <v>74</v>
      </c>
      <c r="D37">
        <v>45.15</v>
      </c>
      <c r="E37">
        <v>58.64</v>
      </c>
      <c r="F37" s="5">
        <v>45452</v>
      </c>
    </row>
    <row r="38" spans="1:6" x14ac:dyDescent="0.25">
      <c r="A38">
        <v>760004310</v>
      </c>
      <c r="B38" t="s">
        <v>80</v>
      </c>
      <c r="C38" t="s">
        <v>74</v>
      </c>
      <c r="D38">
        <v>50.51</v>
      </c>
      <c r="E38">
        <v>65.599999999999994</v>
      </c>
      <c r="F38" s="5">
        <v>45452</v>
      </c>
    </row>
    <row r="39" spans="1:6" x14ac:dyDescent="0.25">
      <c r="A39">
        <v>760004313</v>
      </c>
      <c r="B39" t="s">
        <v>81</v>
      </c>
      <c r="C39" t="s">
        <v>74</v>
      </c>
      <c r="D39">
        <v>50.51</v>
      </c>
      <c r="E39">
        <v>65.599999999999994</v>
      </c>
      <c r="F39" s="5">
        <v>45452</v>
      </c>
    </row>
    <row r="40" spans="1:6" x14ac:dyDescent="0.25">
      <c r="A40">
        <v>760004405</v>
      </c>
      <c r="B40" t="s">
        <v>82</v>
      </c>
      <c r="C40" t="s">
        <v>74</v>
      </c>
      <c r="D40">
        <v>45.15</v>
      </c>
      <c r="E40">
        <v>58.64</v>
      </c>
      <c r="F40" s="5">
        <v>45452</v>
      </c>
    </row>
    <row r="41" spans="1:6" x14ac:dyDescent="0.25">
      <c r="A41">
        <v>760005310</v>
      </c>
      <c r="B41" t="s">
        <v>83</v>
      </c>
      <c r="C41" t="s">
        <v>74</v>
      </c>
      <c r="D41">
        <v>50.51</v>
      </c>
      <c r="E41">
        <v>65.599999999999994</v>
      </c>
      <c r="F41" s="5">
        <v>45452</v>
      </c>
    </row>
    <row r="42" spans="1:6" x14ac:dyDescent="0.25">
      <c r="A42">
        <v>760005313</v>
      </c>
      <c r="B42" t="s">
        <v>84</v>
      </c>
      <c r="C42" t="s">
        <v>74</v>
      </c>
      <c r="D42">
        <v>50.51</v>
      </c>
      <c r="E42">
        <v>65.599999999999994</v>
      </c>
      <c r="F42" s="5">
        <v>45452</v>
      </c>
    </row>
    <row r="43" spans="1:6" x14ac:dyDescent="0.25">
      <c r="A43">
        <v>760005405</v>
      </c>
      <c r="B43" t="s">
        <v>85</v>
      </c>
      <c r="C43" t="s">
        <v>74</v>
      </c>
      <c r="D43">
        <v>45.15</v>
      </c>
      <c r="E43">
        <v>58.64</v>
      </c>
      <c r="F43" s="5">
        <v>45452</v>
      </c>
    </row>
    <row r="44" spans="1:6" x14ac:dyDescent="0.25">
      <c r="A44">
        <v>760006310</v>
      </c>
      <c r="B44" t="s">
        <v>86</v>
      </c>
      <c r="C44" t="s">
        <v>74</v>
      </c>
      <c r="D44">
        <v>50.51</v>
      </c>
      <c r="E44">
        <v>65.599999999999994</v>
      </c>
      <c r="F44" s="5">
        <v>45452</v>
      </c>
    </row>
    <row r="45" spans="1:6" x14ac:dyDescent="0.25">
      <c r="A45">
        <v>760006313</v>
      </c>
      <c r="B45" t="s">
        <v>87</v>
      </c>
      <c r="C45" t="s">
        <v>74</v>
      </c>
      <c r="D45">
        <v>50.51</v>
      </c>
      <c r="E45">
        <v>65.599999999999994</v>
      </c>
      <c r="F45" s="5">
        <v>45452</v>
      </c>
    </row>
    <row r="46" spans="1:6" x14ac:dyDescent="0.25">
      <c r="A46">
        <v>760006405</v>
      </c>
      <c r="B46" t="s">
        <v>88</v>
      </c>
      <c r="C46" t="s">
        <v>74</v>
      </c>
      <c r="D46">
        <v>45.15</v>
      </c>
      <c r="E46">
        <v>58.64</v>
      </c>
      <c r="F46" s="5">
        <v>45452</v>
      </c>
    </row>
    <row r="47" spans="1:6" x14ac:dyDescent="0.25">
      <c r="A47">
        <v>760007310</v>
      </c>
      <c r="B47" t="s">
        <v>89</v>
      </c>
      <c r="C47" t="s">
        <v>74</v>
      </c>
      <c r="D47">
        <v>50.51</v>
      </c>
      <c r="E47">
        <v>65.599999999999994</v>
      </c>
      <c r="F47" s="5">
        <v>45452</v>
      </c>
    </row>
    <row r="48" spans="1:6" x14ac:dyDescent="0.25">
      <c r="A48">
        <v>760007313</v>
      </c>
      <c r="B48" t="s">
        <v>90</v>
      </c>
      <c r="C48" t="s">
        <v>74</v>
      </c>
      <c r="D48">
        <v>50.51</v>
      </c>
      <c r="E48">
        <v>65.599999999999994</v>
      </c>
      <c r="F48" s="5">
        <v>45452</v>
      </c>
    </row>
    <row r="49" spans="1:6" x14ac:dyDescent="0.25">
      <c r="A49">
        <v>760007405</v>
      </c>
      <c r="B49" t="s">
        <v>91</v>
      </c>
      <c r="C49" t="s">
        <v>74</v>
      </c>
      <c r="D49">
        <v>45.15</v>
      </c>
      <c r="E49">
        <v>58.64</v>
      </c>
      <c r="F49" s="5">
        <v>45452</v>
      </c>
    </row>
    <row r="50" spans="1:6" x14ac:dyDescent="0.25">
      <c r="A50">
        <v>770001310</v>
      </c>
      <c r="B50" t="s">
        <v>92</v>
      </c>
      <c r="C50" t="s">
        <v>93</v>
      </c>
      <c r="D50">
        <v>73.98</v>
      </c>
      <c r="E50">
        <v>96.08</v>
      </c>
      <c r="F50" s="5">
        <v>45452</v>
      </c>
    </row>
    <row r="51" spans="1:6" x14ac:dyDescent="0.25">
      <c r="A51">
        <v>770001313</v>
      </c>
      <c r="B51" t="s">
        <v>94</v>
      </c>
      <c r="C51" t="s">
        <v>93</v>
      </c>
      <c r="D51">
        <v>73.98</v>
      </c>
      <c r="E51">
        <v>96.08</v>
      </c>
      <c r="F51" s="5">
        <v>45452</v>
      </c>
    </row>
    <row r="52" spans="1:6" x14ac:dyDescent="0.25">
      <c r="A52">
        <v>770001405</v>
      </c>
      <c r="B52" t="s">
        <v>95</v>
      </c>
      <c r="C52" t="s">
        <v>93</v>
      </c>
      <c r="D52">
        <v>89.74</v>
      </c>
      <c r="E52">
        <v>116.55</v>
      </c>
      <c r="F52" s="5">
        <v>45452</v>
      </c>
    </row>
    <row r="53" spans="1:6" x14ac:dyDescent="0.25">
      <c r="A53">
        <v>770002310</v>
      </c>
      <c r="B53" t="s">
        <v>96</v>
      </c>
      <c r="C53" t="s">
        <v>93</v>
      </c>
      <c r="D53">
        <v>73.98</v>
      </c>
      <c r="E53">
        <v>96.08</v>
      </c>
      <c r="F53" s="5">
        <v>45452</v>
      </c>
    </row>
    <row r="54" spans="1:6" x14ac:dyDescent="0.25">
      <c r="A54">
        <v>770002313</v>
      </c>
      <c r="B54" t="s">
        <v>97</v>
      </c>
      <c r="C54" t="s">
        <v>93</v>
      </c>
      <c r="D54">
        <v>73.98</v>
      </c>
      <c r="E54">
        <v>96.08</v>
      </c>
      <c r="F54" s="5">
        <v>45452</v>
      </c>
    </row>
    <row r="55" spans="1:6" x14ac:dyDescent="0.25">
      <c r="A55">
        <v>770002405</v>
      </c>
      <c r="B55" t="s">
        <v>98</v>
      </c>
      <c r="C55" t="s">
        <v>93</v>
      </c>
      <c r="D55">
        <v>89.74</v>
      </c>
      <c r="E55">
        <v>116.55</v>
      </c>
      <c r="F55" s="5">
        <v>45452</v>
      </c>
    </row>
    <row r="56" spans="1:6" x14ac:dyDescent="0.25">
      <c r="A56">
        <v>770004310</v>
      </c>
      <c r="B56" t="s">
        <v>99</v>
      </c>
      <c r="C56" t="s">
        <v>93</v>
      </c>
      <c r="D56">
        <v>73.98</v>
      </c>
      <c r="E56">
        <v>96.08</v>
      </c>
      <c r="F56" s="5">
        <v>45452</v>
      </c>
    </row>
    <row r="57" spans="1:6" x14ac:dyDescent="0.25">
      <c r="A57">
        <v>770004313</v>
      </c>
      <c r="B57" t="s">
        <v>100</v>
      </c>
      <c r="C57" t="s">
        <v>93</v>
      </c>
      <c r="D57">
        <v>73.98</v>
      </c>
      <c r="E57">
        <v>96.08</v>
      </c>
      <c r="F57" s="5">
        <v>45452</v>
      </c>
    </row>
    <row r="58" spans="1:6" x14ac:dyDescent="0.25">
      <c r="A58">
        <v>770004405</v>
      </c>
      <c r="B58" t="s">
        <v>101</v>
      </c>
      <c r="C58" t="s">
        <v>93</v>
      </c>
      <c r="D58">
        <v>89.74</v>
      </c>
      <c r="E58">
        <v>116.55</v>
      </c>
      <c r="F58" s="5">
        <v>45452</v>
      </c>
    </row>
    <row r="59" spans="1:6" x14ac:dyDescent="0.25">
      <c r="A59">
        <v>770005310</v>
      </c>
      <c r="B59" t="s">
        <v>102</v>
      </c>
      <c r="C59" t="s">
        <v>93</v>
      </c>
      <c r="D59">
        <v>73.98</v>
      </c>
      <c r="E59">
        <v>96.08</v>
      </c>
      <c r="F59" s="5">
        <v>45452</v>
      </c>
    </row>
    <row r="60" spans="1:6" x14ac:dyDescent="0.25">
      <c r="A60">
        <v>770005313</v>
      </c>
      <c r="B60" t="s">
        <v>103</v>
      </c>
      <c r="C60" t="s">
        <v>93</v>
      </c>
      <c r="D60">
        <v>73.98</v>
      </c>
      <c r="E60">
        <v>96.08</v>
      </c>
      <c r="F60" s="5">
        <v>45452</v>
      </c>
    </row>
    <row r="61" spans="1:6" x14ac:dyDescent="0.25">
      <c r="A61">
        <v>770005405</v>
      </c>
      <c r="B61" t="s">
        <v>104</v>
      </c>
      <c r="C61" t="s">
        <v>93</v>
      </c>
      <c r="D61">
        <v>89.74</v>
      </c>
      <c r="E61">
        <v>116.55</v>
      </c>
      <c r="F61" s="5">
        <v>45452</v>
      </c>
    </row>
    <row r="62" spans="1:6" x14ac:dyDescent="0.25">
      <c r="A62">
        <v>770006310</v>
      </c>
      <c r="B62" t="s">
        <v>105</v>
      </c>
      <c r="C62" t="s">
        <v>93</v>
      </c>
      <c r="D62">
        <v>73.98</v>
      </c>
      <c r="E62">
        <v>96.08</v>
      </c>
      <c r="F62" s="5">
        <v>45452</v>
      </c>
    </row>
    <row r="63" spans="1:6" x14ac:dyDescent="0.25">
      <c r="A63">
        <v>770006313</v>
      </c>
      <c r="B63" t="s">
        <v>106</v>
      </c>
      <c r="C63" t="s">
        <v>93</v>
      </c>
      <c r="D63">
        <v>73.98</v>
      </c>
      <c r="E63">
        <v>96.08</v>
      </c>
      <c r="F63" s="5">
        <v>45452</v>
      </c>
    </row>
    <row r="64" spans="1:6" x14ac:dyDescent="0.25">
      <c r="A64">
        <v>770006405</v>
      </c>
      <c r="B64" t="s">
        <v>107</v>
      </c>
      <c r="C64" t="s">
        <v>93</v>
      </c>
      <c r="D64">
        <v>89.74</v>
      </c>
      <c r="E64">
        <v>116.55</v>
      </c>
      <c r="F64" s="5">
        <v>45452</v>
      </c>
    </row>
    <row r="65" spans="1:6" x14ac:dyDescent="0.25">
      <c r="A65">
        <v>770007310</v>
      </c>
      <c r="B65" t="s">
        <v>108</v>
      </c>
      <c r="C65" t="s">
        <v>93</v>
      </c>
      <c r="D65">
        <v>73.98</v>
      </c>
      <c r="E65">
        <v>96.08</v>
      </c>
      <c r="F65" s="5">
        <v>45452</v>
      </c>
    </row>
    <row r="66" spans="1:6" x14ac:dyDescent="0.25">
      <c r="A66">
        <v>770007313</v>
      </c>
      <c r="B66" t="s">
        <v>109</v>
      </c>
      <c r="C66" t="s">
        <v>93</v>
      </c>
      <c r="D66">
        <v>73.98</v>
      </c>
      <c r="E66">
        <v>96.08</v>
      </c>
      <c r="F66" s="5">
        <v>45452</v>
      </c>
    </row>
    <row r="67" spans="1:6" x14ac:dyDescent="0.25">
      <c r="A67">
        <v>770007405</v>
      </c>
      <c r="B67" t="s">
        <v>110</v>
      </c>
      <c r="C67" t="s">
        <v>93</v>
      </c>
      <c r="D67">
        <v>89.74</v>
      </c>
      <c r="E67">
        <v>116.55</v>
      </c>
      <c r="F67" s="5">
        <v>45452</v>
      </c>
    </row>
    <row r="68" spans="1:6" x14ac:dyDescent="0.25">
      <c r="A68">
        <v>771001310</v>
      </c>
      <c r="B68" t="s">
        <v>432</v>
      </c>
      <c r="C68" t="s">
        <v>112</v>
      </c>
      <c r="D68">
        <v>91.63</v>
      </c>
      <c r="E68">
        <v>119</v>
      </c>
      <c r="F68" s="5">
        <v>45452</v>
      </c>
    </row>
    <row r="69" spans="1:6" x14ac:dyDescent="0.25">
      <c r="A69">
        <v>771001313</v>
      </c>
      <c r="B69" t="s">
        <v>111</v>
      </c>
      <c r="C69" t="s">
        <v>112</v>
      </c>
      <c r="D69">
        <v>91.63</v>
      </c>
      <c r="E69">
        <v>119</v>
      </c>
      <c r="F69" s="5">
        <v>45452</v>
      </c>
    </row>
    <row r="70" spans="1:6" x14ac:dyDescent="0.25">
      <c r="A70">
        <v>771001405</v>
      </c>
      <c r="B70" t="s">
        <v>113</v>
      </c>
      <c r="C70" t="s">
        <v>112</v>
      </c>
      <c r="D70">
        <v>87.35</v>
      </c>
      <c r="E70">
        <v>113.44</v>
      </c>
      <c r="F70" s="5">
        <v>45452</v>
      </c>
    </row>
    <row r="71" spans="1:6" x14ac:dyDescent="0.25">
      <c r="A71">
        <v>771002310</v>
      </c>
      <c r="B71" t="s">
        <v>433</v>
      </c>
      <c r="C71" t="s">
        <v>112</v>
      </c>
      <c r="D71">
        <v>91.63</v>
      </c>
      <c r="E71">
        <v>119</v>
      </c>
      <c r="F71" s="5">
        <v>45452</v>
      </c>
    </row>
    <row r="72" spans="1:6" x14ac:dyDescent="0.25">
      <c r="A72">
        <v>771002313</v>
      </c>
      <c r="B72" t="s">
        <v>114</v>
      </c>
      <c r="C72" t="s">
        <v>112</v>
      </c>
      <c r="D72">
        <v>91.63</v>
      </c>
      <c r="E72">
        <v>119</v>
      </c>
      <c r="F72" s="5">
        <v>45452</v>
      </c>
    </row>
    <row r="73" spans="1:6" x14ac:dyDescent="0.25">
      <c r="A73">
        <v>771002405</v>
      </c>
      <c r="B73" t="s">
        <v>115</v>
      </c>
      <c r="C73" t="s">
        <v>112</v>
      </c>
      <c r="D73">
        <v>87.35</v>
      </c>
      <c r="E73">
        <v>113.44</v>
      </c>
      <c r="F73" s="5">
        <v>45452</v>
      </c>
    </row>
    <row r="74" spans="1:6" x14ac:dyDescent="0.25">
      <c r="A74">
        <v>781100310</v>
      </c>
      <c r="B74" t="s">
        <v>116</v>
      </c>
      <c r="C74" t="s">
        <v>117</v>
      </c>
      <c r="D74">
        <v>61.04</v>
      </c>
      <c r="E74">
        <v>79.27</v>
      </c>
      <c r="F74" s="5">
        <v>45452</v>
      </c>
    </row>
    <row r="75" spans="1:6" x14ac:dyDescent="0.25">
      <c r="A75">
        <v>781100313</v>
      </c>
      <c r="B75" t="s">
        <v>118</v>
      </c>
      <c r="C75" t="s">
        <v>117</v>
      </c>
      <c r="D75">
        <v>61.04</v>
      </c>
      <c r="E75">
        <v>79.27</v>
      </c>
      <c r="F75" s="5">
        <v>45452</v>
      </c>
    </row>
    <row r="76" spans="1:6" x14ac:dyDescent="0.25">
      <c r="A76">
        <v>781100404</v>
      </c>
      <c r="B76" t="s">
        <v>119</v>
      </c>
      <c r="C76" t="s">
        <v>117</v>
      </c>
      <c r="D76">
        <v>61.04</v>
      </c>
      <c r="E76">
        <v>79.27</v>
      </c>
      <c r="F76" s="5">
        <v>45452</v>
      </c>
    </row>
    <row r="77" spans="1:6" x14ac:dyDescent="0.25">
      <c r="A77">
        <v>781100405</v>
      </c>
      <c r="B77" t="s">
        <v>120</v>
      </c>
      <c r="C77" t="s">
        <v>117</v>
      </c>
      <c r="D77">
        <v>61.04</v>
      </c>
      <c r="E77">
        <v>79.27</v>
      </c>
      <c r="F77" s="5">
        <v>45452</v>
      </c>
    </row>
    <row r="78" spans="1:6" x14ac:dyDescent="0.25">
      <c r="A78">
        <v>781500310</v>
      </c>
      <c r="B78" t="s">
        <v>121</v>
      </c>
      <c r="C78" t="s">
        <v>117</v>
      </c>
      <c r="D78">
        <v>61.04</v>
      </c>
      <c r="E78">
        <v>79.27</v>
      </c>
      <c r="F78" s="5">
        <v>45452</v>
      </c>
    </row>
    <row r="79" spans="1:6" x14ac:dyDescent="0.25">
      <c r="A79">
        <v>781500313</v>
      </c>
      <c r="B79" t="s">
        <v>122</v>
      </c>
      <c r="C79" t="s">
        <v>117</v>
      </c>
      <c r="D79">
        <v>61.04</v>
      </c>
      <c r="E79">
        <v>79.27</v>
      </c>
      <c r="F79" s="5">
        <v>45452</v>
      </c>
    </row>
    <row r="80" spans="1:6" x14ac:dyDescent="0.25">
      <c r="A80">
        <v>781500404</v>
      </c>
      <c r="B80" t="s">
        <v>123</v>
      </c>
      <c r="C80" t="s">
        <v>117</v>
      </c>
      <c r="D80">
        <v>61.04</v>
      </c>
      <c r="E80">
        <v>79.27</v>
      </c>
      <c r="F80" s="5">
        <v>45452</v>
      </c>
    </row>
    <row r="81" spans="1:6" x14ac:dyDescent="0.25">
      <c r="A81">
        <v>781500405</v>
      </c>
      <c r="B81" t="s">
        <v>124</v>
      </c>
      <c r="C81" t="s">
        <v>117</v>
      </c>
      <c r="D81">
        <v>61.04</v>
      </c>
      <c r="E81">
        <v>79.27</v>
      </c>
      <c r="F81" s="5">
        <v>45452</v>
      </c>
    </row>
    <row r="82" spans="1:6" x14ac:dyDescent="0.25">
      <c r="A82">
        <v>782100310</v>
      </c>
      <c r="B82" t="s">
        <v>125</v>
      </c>
      <c r="C82" t="s">
        <v>126</v>
      </c>
      <c r="D82">
        <v>68.47</v>
      </c>
      <c r="E82">
        <v>88.92</v>
      </c>
      <c r="F82" s="5">
        <v>45452</v>
      </c>
    </row>
    <row r="83" spans="1:6" x14ac:dyDescent="0.25">
      <c r="A83">
        <v>782100313</v>
      </c>
      <c r="B83" t="s">
        <v>127</v>
      </c>
      <c r="C83" t="s">
        <v>126</v>
      </c>
      <c r="D83">
        <v>68.47</v>
      </c>
      <c r="E83">
        <v>88.92</v>
      </c>
      <c r="F83" s="5">
        <v>45452</v>
      </c>
    </row>
    <row r="84" spans="1:6" x14ac:dyDescent="0.25">
      <c r="A84">
        <v>782100404</v>
      </c>
      <c r="B84" t="s">
        <v>128</v>
      </c>
      <c r="C84" t="s">
        <v>126</v>
      </c>
      <c r="D84">
        <v>68.47</v>
      </c>
      <c r="E84">
        <v>88.92</v>
      </c>
      <c r="F84" s="5">
        <v>45452</v>
      </c>
    </row>
    <row r="85" spans="1:6" x14ac:dyDescent="0.25">
      <c r="A85">
        <v>782100405</v>
      </c>
      <c r="B85" t="s">
        <v>129</v>
      </c>
      <c r="C85" t="s">
        <v>126</v>
      </c>
      <c r="D85">
        <v>68.47</v>
      </c>
      <c r="E85">
        <v>88.92</v>
      </c>
      <c r="F85" s="5">
        <v>45452</v>
      </c>
    </row>
    <row r="86" spans="1:6" x14ac:dyDescent="0.25">
      <c r="A86">
        <v>782500310</v>
      </c>
      <c r="B86" t="s">
        <v>130</v>
      </c>
      <c r="C86" t="s">
        <v>126</v>
      </c>
      <c r="D86">
        <v>68.47</v>
      </c>
      <c r="E86">
        <v>88.92</v>
      </c>
      <c r="F86" s="5">
        <v>45452</v>
      </c>
    </row>
    <row r="87" spans="1:6" x14ac:dyDescent="0.25">
      <c r="A87">
        <v>782500313</v>
      </c>
      <c r="B87" t="s">
        <v>131</v>
      </c>
      <c r="C87" t="s">
        <v>126</v>
      </c>
      <c r="D87">
        <v>68.47</v>
      </c>
      <c r="E87">
        <v>88.92</v>
      </c>
      <c r="F87" s="5">
        <v>45452</v>
      </c>
    </row>
    <row r="88" spans="1:6" x14ac:dyDescent="0.25">
      <c r="A88">
        <v>782500404</v>
      </c>
      <c r="B88" t="s">
        <v>132</v>
      </c>
      <c r="C88" t="s">
        <v>126</v>
      </c>
      <c r="D88">
        <v>68.47</v>
      </c>
      <c r="E88">
        <v>88.92</v>
      </c>
      <c r="F88" s="5">
        <v>45452</v>
      </c>
    </row>
    <row r="89" spans="1:6" x14ac:dyDescent="0.25">
      <c r="A89">
        <v>782500405</v>
      </c>
      <c r="B89" t="s">
        <v>133</v>
      </c>
      <c r="C89" t="s">
        <v>126</v>
      </c>
      <c r="D89">
        <v>68.47</v>
      </c>
      <c r="E89">
        <v>88.92</v>
      </c>
      <c r="F89" s="5">
        <v>45452</v>
      </c>
    </row>
    <row r="90" spans="1:6" x14ac:dyDescent="0.25">
      <c r="A90">
        <v>790120900</v>
      </c>
      <c r="B90" t="s">
        <v>140</v>
      </c>
      <c r="C90" t="s">
        <v>141</v>
      </c>
      <c r="D90">
        <v>27.3</v>
      </c>
      <c r="E90">
        <v>35.450000000000003</v>
      </c>
      <c r="F90" s="5">
        <v>45452</v>
      </c>
    </row>
    <row r="91" spans="1:6" x14ac:dyDescent="0.25">
      <c r="A91">
        <v>790140900</v>
      </c>
      <c r="B91" t="s">
        <v>143</v>
      </c>
      <c r="C91" t="s">
        <v>144</v>
      </c>
      <c r="D91">
        <v>37.1</v>
      </c>
      <c r="E91">
        <v>48.18</v>
      </c>
      <c r="F91" s="5">
        <v>45452</v>
      </c>
    </row>
    <row r="92" spans="1:6" x14ac:dyDescent="0.25">
      <c r="A92">
        <v>790141900</v>
      </c>
      <c r="B92" t="s">
        <v>145</v>
      </c>
      <c r="C92" t="s">
        <v>146</v>
      </c>
      <c r="D92">
        <v>97.33</v>
      </c>
      <c r="E92">
        <v>131.02000000000001</v>
      </c>
      <c r="F92" s="5">
        <v>45452</v>
      </c>
    </row>
    <row r="93" spans="1:6" x14ac:dyDescent="0.25">
      <c r="A93">
        <v>790142900</v>
      </c>
      <c r="B93" t="s">
        <v>147</v>
      </c>
      <c r="C93" t="s">
        <v>146</v>
      </c>
      <c r="D93">
        <v>46.63</v>
      </c>
      <c r="E93">
        <v>60.56</v>
      </c>
      <c r="F93" s="5">
        <v>45452</v>
      </c>
    </row>
    <row r="94" spans="1:6" x14ac:dyDescent="0.25">
      <c r="A94">
        <v>790143900</v>
      </c>
      <c r="B94" t="s">
        <v>148</v>
      </c>
      <c r="C94" t="s">
        <v>146</v>
      </c>
      <c r="D94">
        <v>50.88</v>
      </c>
      <c r="E94">
        <v>66.08</v>
      </c>
      <c r="F94" s="5">
        <v>45452</v>
      </c>
    </row>
    <row r="95" spans="1:6" x14ac:dyDescent="0.25">
      <c r="A95">
        <v>790144900</v>
      </c>
      <c r="B95" t="s">
        <v>149</v>
      </c>
      <c r="C95" t="s">
        <v>146</v>
      </c>
      <c r="D95">
        <v>149.58000000000001</v>
      </c>
      <c r="E95">
        <v>74.66</v>
      </c>
      <c r="F95" s="5">
        <v>45746</v>
      </c>
    </row>
    <row r="96" spans="1:6" x14ac:dyDescent="0.25">
      <c r="A96">
        <v>790172900</v>
      </c>
      <c r="B96" t="s">
        <v>151</v>
      </c>
      <c r="C96" t="s">
        <v>150</v>
      </c>
      <c r="D96">
        <v>74.709999999999994</v>
      </c>
      <c r="E96">
        <v>97.03</v>
      </c>
      <c r="F96" s="5">
        <v>45452</v>
      </c>
    </row>
    <row r="97" spans="1:6" x14ac:dyDescent="0.25">
      <c r="A97">
        <v>790173900</v>
      </c>
      <c r="B97" t="s">
        <v>434</v>
      </c>
      <c r="C97" t="s">
        <v>150</v>
      </c>
      <c r="D97">
        <v>84.53</v>
      </c>
      <c r="E97">
        <v>113.45</v>
      </c>
      <c r="F97" s="5">
        <v>45483</v>
      </c>
    </row>
    <row r="98" spans="1:6" x14ac:dyDescent="0.25">
      <c r="A98">
        <v>790182900</v>
      </c>
      <c r="B98" t="s">
        <v>152</v>
      </c>
      <c r="C98" t="s">
        <v>153</v>
      </c>
      <c r="D98">
        <v>309.66000000000003</v>
      </c>
      <c r="E98">
        <v>416.83</v>
      </c>
      <c r="F98" s="5">
        <v>45746</v>
      </c>
    </row>
    <row r="99" spans="1:6" x14ac:dyDescent="0.25">
      <c r="A99">
        <v>790183900</v>
      </c>
      <c r="B99" t="s">
        <v>154</v>
      </c>
      <c r="C99" t="s">
        <v>153</v>
      </c>
      <c r="D99">
        <v>298.24</v>
      </c>
      <c r="E99">
        <v>159.77000000000001</v>
      </c>
      <c r="F99" s="5">
        <v>45746</v>
      </c>
    </row>
    <row r="100" spans="1:6" x14ac:dyDescent="0.25">
      <c r="A100">
        <v>790184900</v>
      </c>
      <c r="B100" t="s">
        <v>155</v>
      </c>
      <c r="C100" t="s">
        <v>153</v>
      </c>
      <c r="D100">
        <v>313.2</v>
      </c>
      <c r="E100">
        <v>421.6</v>
      </c>
      <c r="F100" s="5">
        <v>45746</v>
      </c>
    </row>
    <row r="101" spans="1:6" x14ac:dyDescent="0.25">
      <c r="A101">
        <v>790520900</v>
      </c>
      <c r="B101" t="s">
        <v>156</v>
      </c>
      <c r="C101" t="s">
        <v>141</v>
      </c>
      <c r="D101">
        <v>27.3</v>
      </c>
      <c r="E101">
        <v>35.450000000000003</v>
      </c>
      <c r="F101" s="5">
        <v>45452</v>
      </c>
    </row>
    <row r="102" spans="1:6" x14ac:dyDescent="0.25">
      <c r="A102">
        <v>790530900</v>
      </c>
      <c r="B102" t="s">
        <v>157</v>
      </c>
      <c r="C102" t="s">
        <v>142</v>
      </c>
      <c r="D102">
        <v>27.3</v>
      </c>
      <c r="E102">
        <v>35.450000000000003</v>
      </c>
      <c r="F102" s="5">
        <v>45452</v>
      </c>
    </row>
    <row r="103" spans="1:6" x14ac:dyDescent="0.25">
      <c r="A103">
        <v>790540900</v>
      </c>
      <c r="B103" t="s">
        <v>158</v>
      </c>
      <c r="C103" t="s">
        <v>144</v>
      </c>
      <c r="D103">
        <v>37.1</v>
      </c>
      <c r="E103">
        <v>48.18</v>
      </c>
      <c r="F103" s="5">
        <v>45452</v>
      </c>
    </row>
    <row r="104" spans="1:6" x14ac:dyDescent="0.25">
      <c r="A104">
        <v>790541900</v>
      </c>
      <c r="B104" t="s">
        <v>159</v>
      </c>
      <c r="C104" t="s">
        <v>146</v>
      </c>
      <c r="D104">
        <v>45.05</v>
      </c>
      <c r="E104">
        <v>58.51</v>
      </c>
      <c r="F104" s="5">
        <v>45452</v>
      </c>
    </row>
    <row r="105" spans="1:6" x14ac:dyDescent="0.25">
      <c r="A105">
        <v>790542900</v>
      </c>
      <c r="B105" t="s">
        <v>160</v>
      </c>
      <c r="C105" t="s">
        <v>146</v>
      </c>
      <c r="D105">
        <v>46.63</v>
      </c>
      <c r="E105">
        <v>60.56</v>
      </c>
      <c r="F105" s="5">
        <v>45452</v>
      </c>
    </row>
    <row r="106" spans="1:6" x14ac:dyDescent="0.25">
      <c r="A106">
        <v>790543900</v>
      </c>
      <c r="B106" t="s">
        <v>161</v>
      </c>
      <c r="C106" t="s">
        <v>146</v>
      </c>
      <c r="D106">
        <v>50.88</v>
      </c>
      <c r="E106">
        <v>66.08</v>
      </c>
      <c r="F106" s="5">
        <v>45452</v>
      </c>
    </row>
    <row r="107" spans="1:6" x14ac:dyDescent="0.25">
      <c r="A107">
        <v>790544900</v>
      </c>
      <c r="B107" t="s">
        <v>162</v>
      </c>
      <c r="C107" t="s">
        <v>146</v>
      </c>
      <c r="D107">
        <v>139.76</v>
      </c>
      <c r="E107">
        <v>188.13</v>
      </c>
      <c r="F107" s="5">
        <v>45746</v>
      </c>
    </row>
    <row r="108" spans="1:6" x14ac:dyDescent="0.25">
      <c r="A108">
        <v>790551900</v>
      </c>
      <c r="B108" t="s">
        <v>163</v>
      </c>
      <c r="C108" t="s">
        <v>164</v>
      </c>
      <c r="D108">
        <v>187.33</v>
      </c>
      <c r="E108">
        <v>252.17</v>
      </c>
      <c r="F108" s="5">
        <v>45452</v>
      </c>
    </row>
    <row r="109" spans="1:6" x14ac:dyDescent="0.25">
      <c r="A109">
        <v>790552900</v>
      </c>
      <c r="B109" t="s">
        <v>165</v>
      </c>
      <c r="C109" t="s">
        <v>164</v>
      </c>
      <c r="D109">
        <v>84.81</v>
      </c>
      <c r="E109">
        <v>110.14</v>
      </c>
      <c r="F109" s="5">
        <v>45452</v>
      </c>
    </row>
    <row r="110" spans="1:6" x14ac:dyDescent="0.25">
      <c r="A110">
        <v>790553900</v>
      </c>
      <c r="B110" t="s">
        <v>166</v>
      </c>
      <c r="C110" t="s">
        <v>164</v>
      </c>
      <c r="D110">
        <v>220.83</v>
      </c>
      <c r="E110">
        <v>297.24</v>
      </c>
      <c r="F110" s="5">
        <v>45452</v>
      </c>
    </row>
    <row r="111" spans="1:6" x14ac:dyDescent="0.25">
      <c r="A111">
        <v>790572900</v>
      </c>
      <c r="B111" t="s">
        <v>167</v>
      </c>
      <c r="C111" t="s">
        <v>150</v>
      </c>
      <c r="D111">
        <v>74.709999999999994</v>
      </c>
      <c r="E111">
        <v>97.03</v>
      </c>
      <c r="F111" s="5">
        <v>45452</v>
      </c>
    </row>
    <row r="112" spans="1:6" x14ac:dyDescent="0.25">
      <c r="A112">
        <v>790573900</v>
      </c>
      <c r="B112" t="s">
        <v>168</v>
      </c>
      <c r="C112" t="s">
        <v>150</v>
      </c>
      <c r="D112">
        <v>84.53</v>
      </c>
      <c r="E112">
        <v>109.78</v>
      </c>
      <c r="F112" s="5">
        <v>45452</v>
      </c>
    </row>
    <row r="113" spans="1:6" x14ac:dyDescent="0.25">
      <c r="A113">
        <v>790582900</v>
      </c>
      <c r="B113" t="s">
        <v>169</v>
      </c>
      <c r="C113" t="s">
        <v>153</v>
      </c>
      <c r="D113">
        <v>308.02</v>
      </c>
      <c r="E113">
        <v>414.62</v>
      </c>
      <c r="F113" s="5">
        <v>45746</v>
      </c>
    </row>
    <row r="114" spans="1:6" x14ac:dyDescent="0.25">
      <c r="A114">
        <v>790584900</v>
      </c>
      <c r="B114" t="s">
        <v>170</v>
      </c>
      <c r="C114" t="s">
        <v>153</v>
      </c>
      <c r="D114">
        <v>353.46</v>
      </c>
      <c r="E114">
        <v>475.79</v>
      </c>
      <c r="F114" s="5">
        <v>45746</v>
      </c>
    </row>
    <row r="115" spans="1:6" x14ac:dyDescent="0.25">
      <c r="A115">
        <v>812300900</v>
      </c>
      <c r="B115" t="s">
        <v>171</v>
      </c>
      <c r="D115">
        <v>5.09</v>
      </c>
      <c r="E115">
        <v>6.84</v>
      </c>
      <c r="F115" s="5">
        <v>45452</v>
      </c>
    </row>
    <row r="116" spans="1:6" x14ac:dyDescent="0.25">
      <c r="A116">
        <v>812500900</v>
      </c>
      <c r="B116" t="s">
        <v>172</v>
      </c>
      <c r="C116" t="s">
        <v>435</v>
      </c>
      <c r="D116">
        <v>14.76</v>
      </c>
      <c r="E116">
        <v>19.170000000000002</v>
      </c>
      <c r="F116" s="5">
        <v>45452</v>
      </c>
    </row>
    <row r="117" spans="1:6" x14ac:dyDescent="0.25">
      <c r="A117">
        <v>890010904</v>
      </c>
      <c r="B117" t="s">
        <v>219</v>
      </c>
      <c r="C117" t="s">
        <v>220</v>
      </c>
      <c r="D117">
        <v>9.5500000000000007</v>
      </c>
      <c r="E117">
        <v>12.86</v>
      </c>
      <c r="F117" s="5">
        <v>45452</v>
      </c>
    </row>
    <row r="118" spans="1:6" x14ac:dyDescent="0.25">
      <c r="A118">
        <v>890010905</v>
      </c>
      <c r="B118" t="s">
        <v>221</v>
      </c>
      <c r="C118" t="s">
        <v>222</v>
      </c>
      <c r="D118">
        <v>9.5500000000000007</v>
      </c>
      <c r="E118">
        <v>12.86</v>
      </c>
      <c r="F118" s="5">
        <v>45452</v>
      </c>
    </row>
    <row r="119" spans="1:6" x14ac:dyDescent="0.25">
      <c r="A119">
        <v>890010908</v>
      </c>
      <c r="B119" t="s">
        <v>223</v>
      </c>
      <c r="C119" t="s">
        <v>224</v>
      </c>
      <c r="D119">
        <v>9.5500000000000007</v>
      </c>
      <c r="E119">
        <v>12.86</v>
      </c>
      <c r="F119" s="5">
        <v>45452</v>
      </c>
    </row>
    <row r="120" spans="1:6" x14ac:dyDescent="0.25">
      <c r="A120">
        <v>890010910</v>
      </c>
      <c r="B120" t="s">
        <v>225</v>
      </c>
      <c r="C120" t="s">
        <v>226</v>
      </c>
      <c r="D120">
        <v>9.5500000000000007</v>
      </c>
      <c r="E120">
        <v>12.86</v>
      </c>
      <c r="F120" s="5">
        <v>45452</v>
      </c>
    </row>
    <row r="121" spans="1:6" x14ac:dyDescent="0.25">
      <c r="A121">
        <v>890010913</v>
      </c>
      <c r="B121" t="s">
        <v>227</v>
      </c>
      <c r="C121" t="s">
        <v>228</v>
      </c>
      <c r="D121">
        <v>9.5500000000000007</v>
      </c>
      <c r="E121">
        <v>12.86</v>
      </c>
      <c r="F121" s="5">
        <v>45452</v>
      </c>
    </row>
    <row r="122" spans="1:6" x14ac:dyDescent="0.25">
      <c r="A122">
        <v>890012904</v>
      </c>
      <c r="B122" t="s">
        <v>229</v>
      </c>
      <c r="C122" t="s">
        <v>230</v>
      </c>
      <c r="D122">
        <v>8.49</v>
      </c>
      <c r="E122">
        <v>11.43</v>
      </c>
      <c r="F122" s="5">
        <v>45452</v>
      </c>
    </row>
    <row r="123" spans="1:6" x14ac:dyDescent="0.25">
      <c r="A123">
        <v>890012905</v>
      </c>
      <c r="B123" t="s">
        <v>231</v>
      </c>
      <c r="C123" t="s">
        <v>232</v>
      </c>
      <c r="D123">
        <v>8.49</v>
      </c>
      <c r="E123">
        <v>11.43</v>
      </c>
      <c r="F123" s="5">
        <v>45452</v>
      </c>
    </row>
    <row r="124" spans="1:6" x14ac:dyDescent="0.25">
      <c r="A124">
        <v>890012910</v>
      </c>
      <c r="B124" t="s">
        <v>233</v>
      </c>
      <c r="C124" t="s">
        <v>234</v>
      </c>
      <c r="D124">
        <v>8.49</v>
      </c>
      <c r="E124">
        <v>11.43</v>
      </c>
      <c r="F124" s="5">
        <v>45452</v>
      </c>
    </row>
    <row r="125" spans="1:6" x14ac:dyDescent="0.25">
      <c r="A125">
        <v>890012913</v>
      </c>
      <c r="B125" t="s">
        <v>235</v>
      </c>
      <c r="C125" t="s">
        <v>236</v>
      </c>
      <c r="D125">
        <v>8.49</v>
      </c>
      <c r="E125">
        <v>11.43</v>
      </c>
      <c r="F125" s="5">
        <v>45452</v>
      </c>
    </row>
    <row r="126" spans="1:6" x14ac:dyDescent="0.25">
      <c r="A126">
        <v>890020904</v>
      </c>
      <c r="B126" t="s">
        <v>237</v>
      </c>
      <c r="C126" t="s">
        <v>238</v>
      </c>
      <c r="D126">
        <v>29.3</v>
      </c>
      <c r="E126">
        <v>39.44</v>
      </c>
      <c r="F126" s="5">
        <v>45452</v>
      </c>
    </row>
    <row r="127" spans="1:6" x14ac:dyDescent="0.25">
      <c r="A127">
        <v>890020905</v>
      </c>
      <c r="B127" t="s">
        <v>239</v>
      </c>
      <c r="C127" t="s">
        <v>240</v>
      </c>
      <c r="D127">
        <v>29.3</v>
      </c>
      <c r="E127">
        <v>39.44</v>
      </c>
      <c r="F127" s="5">
        <v>45452</v>
      </c>
    </row>
    <row r="128" spans="1:6" x14ac:dyDescent="0.25">
      <c r="A128">
        <v>890020910</v>
      </c>
      <c r="B128" t="s">
        <v>241</v>
      </c>
      <c r="C128" t="s">
        <v>242</v>
      </c>
      <c r="D128">
        <v>29.3</v>
      </c>
      <c r="E128">
        <v>39.44</v>
      </c>
      <c r="F128" s="5">
        <v>45452</v>
      </c>
    </row>
    <row r="129" spans="1:6" x14ac:dyDescent="0.25">
      <c r="A129">
        <v>890020913</v>
      </c>
      <c r="B129" t="s">
        <v>243</v>
      </c>
      <c r="C129" t="s">
        <v>244</v>
      </c>
      <c r="D129">
        <v>29.3</v>
      </c>
      <c r="E129">
        <v>39.44</v>
      </c>
      <c r="F129" s="5">
        <v>45452</v>
      </c>
    </row>
    <row r="130" spans="1:6" x14ac:dyDescent="0.25">
      <c r="A130">
        <v>890025905</v>
      </c>
      <c r="B130" t="s">
        <v>245</v>
      </c>
      <c r="C130" t="s">
        <v>246</v>
      </c>
      <c r="D130">
        <v>18.760000000000002</v>
      </c>
      <c r="E130">
        <v>25.26</v>
      </c>
      <c r="F130" s="5">
        <v>45452</v>
      </c>
    </row>
    <row r="131" spans="1:6" x14ac:dyDescent="0.25">
      <c r="A131">
        <v>890025913</v>
      </c>
      <c r="B131" t="s">
        <v>247</v>
      </c>
      <c r="C131" t="s">
        <v>248</v>
      </c>
      <c r="D131">
        <v>18.760000000000002</v>
      </c>
      <c r="E131">
        <v>25.26</v>
      </c>
      <c r="F131" s="5">
        <v>45452</v>
      </c>
    </row>
    <row r="132" spans="1:6" x14ac:dyDescent="0.25">
      <c r="A132">
        <v>890035904</v>
      </c>
      <c r="B132" t="s">
        <v>249</v>
      </c>
      <c r="C132" t="s">
        <v>250</v>
      </c>
      <c r="D132">
        <v>29.3</v>
      </c>
      <c r="E132">
        <v>39.44</v>
      </c>
      <c r="F132" s="5">
        <v>45452</v>
      </c>
    </row>
    <row r="133" spans="1:6" x14ac:dyDescent="0.25">
      <c r="A133">
        <v>890035910</v>
      </c>
      <c r="B133" t="s">
        <v>251</v>
      </c>
      <c r="C133" t="s">
        <v>252</v>
      </c>
      <c r="D133">
        <v>29.3</v>
      </c>
      <c r="E133">
        <v>39.44</v>
      </c>
      <c r="F133" s="5">
        <v>45452</v>
      </c>
    </row>
    <row r="134" spans="1:6" x14ac:dyDescent="0.25">
      <c r="A134">
        <v>890035913</v>
      </c>
      <c r="B134" t="s">
        <v>253</v>
      </c>
      <c r="C134" t="s">
        <v>254</v>
      </c>
      <c r="D134">
        <v>29.3</v>
      </c>
      <c r="E134">
        <v>39.44</v>
      </c>
      <c r="F134" s="5">
        <v>45452</v>
      </c>
    </row>
    <row r="135" spans="1:6" x14ac:dyDescent="0.25">
      <c r="A135">
        <v>890050904</v>
      </c>
      <c r="B135" t="s">
        <v>255</v>
      </c>
      <c r="C135" t="s">
        <v>256</v>
      </c>
      <c r="D135">
        <v>29.3</v>
      </c>
      <c r="E135">
        <v>39.44</v>
      </c>
      <c r="F135" s="5">
        <v>45452</v>
      </c>
    </row>
    <row r="136" spans="1:6" x14ac:dyDescent="0.25">
      <c r="A136">
        <v>890050910</v>
      </c>
      <c r="B136" t="s">
        <v>257</v>
      </c>
      <c r="C136" t="s">
        <v>258</v>
      </c>
      <c r="D136">
        <v>29.3</v>
      </c>
      <c r="E136">
        <v>39.44</v>
      </c>
      <c r="F136" s="5">
        <v>45452</v>
      </c>
    </row>
    <row r="137" spans="1:6" x14ac:dyDescent="0.25">
      <c r="A137">
        <v>890050913</v>
      </c>
      <c r="B137" t="s">
        <v>259</v>
      </c>
      <c r="C137" t="s">
        <v>260</v>
      </c>
      <c r="D137">
        <v>29.3</v>
      </c>
      <c r="E137">
        <v>39.44</v>
      </c>
      <c r="F137" s="5">
        <v>45452</v>
      </c>
    </row>
    <row r="138" spans="1:6" x14ac:dyDescent="0.25">
      <c r="A138">
        <v>890130900</v>
      </c>
      <c r="B138" t="s">
        <v>261</v>
      </c>
      <c r="C138" t="s">
        <v>262</v>
      </c>
      <c r="D138">
        <v>76.2</v>
      </c>
      <c r="E138">
        <v>102.57</v>
      </c>
      <c r="F138" s="5">
        <v>45452</v>
      </c>
    </row>
    <row r="139" spans="1:6" x14ac:dyDescent="0.25">
      <c r="A139">
        <v>890900900</v>
      </c>
      <c r="B139" t="s">
        <v>436</v>
      </c>
      <c r="C139" t="s">
        <v>437</v>
      </c>
      <c r="D139">
        <v>10.76</v>
      </c>
      <c r="E139">
        <v>14.4</v>
      </c>
      <c r="F139" s="5">
        <v>45452</v>
      </c>
    </row>
    <row r="140" spans="1:6" x14ac:dyDescent="0.25">
      <c r="A140">
        <v>893001310</v>
      </c>
      <c r="B140" t="s">
        <v>263</v>
      </c>
      <c r="C140" t="s">
        <v>264</v>
      </c>
      <c r="D140">
        <v>136.97</v>
      </c>
      <c r="E140">
        <v>184.37</v>
      </c>
      <c r="F140" s="5">
        <v>45452</v>
      </c>
    </row>
    <row r="141" spans="1:6" x14ac:dyDescent="0.25">
      <c r="A141">
        <v>893001313</v>
      </c>
      <c r="B141" t="s">
        <v>265</v>
      </c>
      <c r="C141" t="s">
        <v>264</v>
      </c>
      <c r="D141">
        <v>136.97</v>
      </c>
      <c r="E141">
        <v>184.37</v>
      </c>
      <c r="F141" s="5">
        <v>45452</v>
      </c>
    </row>
    <row r="142" spans="1:6" x14ac:dyDescent="0.25">
      <c r="A142">
        <v>893001404</v>
      </c>
      <c r="B142" t="s">
        <v>266</v>
      </c>
      <c r="C142" t="s">
        <v>264</v>
      </c>
      <c r="D142">
        <v>136.97</v>
      </c>
      <c r="E142">
        <v>184.37</v>
      </c>
      <c r="F142" s="5">
        <v>45452</v>
      </c>
    </row>
    <row r="143" spans="1:6" x14ac:dyDescent="0.25">
      <c r="A143">
        <v>893001405</v>
      </c>
      <c r="B143" t="s">
        <v>267</v>
      </c>
      <c r="C143" t="s">
        <v>264</v>
      </c>
      <c r="D143">
        <v>136.97</v>
      </c>
      <c r="E143">
        <v>184.37</v>
      </c>
      <c r="F143" s="5">
        <v>45452</v>
      </c>
    </row>
    <row r="144" spans="1:6" x14ac:dyDescent="0.25">
      <c r="A144">
        <v>893002310</v>
      </c>
      <c r="B144" t="s">
        <v>268</v>
      </c>
      <c r="C144" t="s">
        <v>264</v>
      </c>
      <c r="D144">
        <v>136.97</v>
      </c>
      <c r="E144">
        <v>184.37</v>
      </c>
      <c r="F144" s="5">
        <v>45452</v>
      </c>
    </row>
    <row r="145" spans="1:6" x14ac:dyDescent="0.25">
      <c r="A145">
        <v>893002313</v>
      </c>
      <c r="B145" t="s">
        <v>269</v>
      </c>
      <c r="C145" t="s">
        <v>264</v>
      </c>
      <c r="D145">
        <v>136.97</v>
      </c>
      <c r="E145">
        <v>184.37</v>
      </c>
      <c r="F145" s="5">
        <v>45452</v>
      </c>
    </row>
    <row r="146" spans="1:6" x14ac:dyDescent="0.25">
      <c r="A146">
        <v>893002404</v>
      </c>
      <c r="B146" t="s">
        <v>270</v>
      </c>
      <c r="C146" t="s">
        <v>264</v>
      </c>
      <c r="D146">
        <v>136.97</v>
      </c>
      <c r="E146">
        <v>184.37</v>
      </c>
      <c r="F146" s="5">
        <v>45452</v>
      </c>
    </row>
    <row r="147" spans="1:6" x14ac:dyDescent="0.25">
      <c r="A147">
        <v>893002405</v>
      </c>
      <c r="B147" t="s">
        <v>271</v>
      </c>
      <c r="C147" t="s">
        <v>264</v>
      </c>
      <c r="D147">
        <v>136.97</v>
      </c>
      <c r="E147">
        <v>184.37</v>
      </c>
      <c r="F147" s="5">
        <v>45452</v>
      </c>
    </row>
    <row r="148" spans="1:6" x14ac:dyDescent="0.25">
      <c r="A148">
        <v>893004310</v>
      </c>
      <c r="B148" t="s">
        <v>272</v>
      </c>
      <c r="C148" t="s">
        <v>264</v>
      </c>
      <c r="D148">
        <v>136.97</v>
      </c>
      <c r="E148">
        <v>184.37</v>
      </c>
      <c r="F148" s="5">
        <v>45452</v>
      </c>
    </row>
    <row r="149" spans="1:6" x14ac:dyDescent="0.25">
      <c r="A149">
        <v>893004313</v>
      </c>
      <c r="B149" t="s">
        <v>273</v>
      </c>
      <c r="C149" t="s">
        <v>264</v>
      </c>
      <c r="D149">
        <v>136.97</v>
      </c>
      <c r="E149">
        <v>184.37</v>
      </c>
      <c r="F149" s="5">
        <v>45452</v>
      </c>
    </row>
    <row r="150" spans="1:6" x14ac:dyDescent="0.25">
      <c r="A150">
        <v>893004404</v>
      </c>
      <c r="B150" t="s">
        <v>274</v>
      </c>
      <c r="C150" t="s">
        <v>264</v>
      </c>
      <c r="D150">
        <v>136.97</v>
      </c>
      <c r="E150">
        <v>184.37</v>
      </c>
      <c r="F150" s="5">
        <v>45452</v>
      </c>
    </row>
    <row r="151" spans="1:6" x14ac:dyDescent="0.25">
      <c r="A151">
        <v>893004405</v>
      </c>
      <c r="B151" t="s">
        <v>275</v>
      </c>
      <c r="C151" t="s">
        <v>264</v>
      </c>
      <c r="D151">
        <v>136.97</v>
      </c>
      <c r="E151">
        <v>184.37</v>
      </c>
      <c r="F151" s="5">
        <v>45452</v>
      </c>
    </row>
    <row r="152" spans="1:6" x14ac:dyDescent="0.25">
      <c r="A152">
        <v>893005310</v>
      </c>
      <c r="B152" t="s">
        <v>276</v>
      </c>
      <c r="C152" t="s">
        <v>264</v>
      </c>
      <c r="D152">
        <v>136.97</v>
      </c>
      <c r="E152">
        <v>184.37</v>
      </c>
      <c r="F152" s="5">
        <v>45452</v>
      </c>
    </row>
    <row r="153" spans="1:6" x14ac:dyDescent="0.25">
      <c r="A153">
        <v>893005313</v>
      </c>
      <c r="B153" t="s">
        <v>277</v>
      </c>
      <c r="C153" t="s">
        <v>264</v>
      </c>
      <c r="D153">
        <v>136.97</v>
      </c>
      <c r="E153">
        <v>184.37</v>
      </c>
      <c r="F153" s="5">
        <v>45452</v>
      </c>
    </row>
    <row r="154" spans="1:6" x14ac:dyDescent="0.25">
      <c r="A154">
        <v>893005404</v>
      </c>
      <c r="B154" t="s">
        <v>278</v>
      </c>
      <c r="C154" t="s">
        <v>264</v>
      </c>
      <c r="D154">
        <v>136.97</v>
      </c>
      <c r="E154">
        <v>184.37</v>
      </c>
      <c r="F154" s="5">
        <v>45452</v>
      </c>
    </row>
    <row r="155" spans="1:6" x14ac:dyDescent="0.25">
      <c r="A155">
        <v>893005405</v>
      </c>
      <c r="B155" t="s">
        <v>279</v>
      </c>
      <c r="C155" t="s">
        <v>264</v>
      </c>
      <c r="D155">
        <v>136.97</v>
      </c>
      <c r="E155">
        <v>184.37</v>
      </c>
      <c r="F155" s="5">
        <v>45452</v>
      </c>
    </row>
    <row r="156" spans="1:6" x14ac:dyDescent="0.25">
      <c r="A156">
        <v>893006310</v>
      </c>
      <c r="B156" t="s">
        <v>280</v>
      </c>
      <c r="C156" t="s">
        <v>264</v>
      </c>
      <c r="D156">
        <v>136.97</v>
      </c>
      <c r="E156">
        <v>184.37</v>
      </c>
      <c r="F156" s="5">
        <v>45452</v>
      </c>
    </row>
    <row r="157" spans="1:6" x14ac:dyDescent="0.25">
      <c r="A157">
        <v>893006313</v>
      </c>
      <c r="B157" t="s">
        <v>281</v>
      </c>
      <c r="C157" t="s">
        <v>264</v>
      </c>
      <c r="D157">
        <v>136.97</v>
      </c>
      <c r="E157">
        <v>184.37</v>
      </c>
      <c r="F157" s="5">
        <v>45452</v>
      </c>
    </row>
    <row r="158" spans="1:6" x14ac:dyDescent="0.25">
      <c r="A158">
        <v>893006404</v>
      </c>
      <c r="B158" t="s">
        <v>282</v>
      </c>
      <c r="C158" t="s">
        <v>264</v>
      </c>
      <c r="D158">
        <v>136.97</v>
      </c>
      <c r="E158">
        <v>184.37</v>
      </c>
      <c r="F158" s="5">
        <v>45452</v>
      </c>
    </row>
    <row r="159" spans="1:6" x14ac:dyDescent="0.25">
      <c r="A159">
        <v>893006405</v>
      </c>
      <c r="B159" t="s">
        <v>283</v>
      </c>
      <c r="C159" t="s">
        <v>264</v>
      </c>
      <c r="D159">
        <v>136.97</v>
      </c>
      <c r="E159">
        <v>184.37</v>
      </c>
      <c r="F159" s="5">
        <v>45452</v>
      </c>
    </row>
    <row r="160" spans="1:6" x14ac:dyDescent="0.25">
      <c r="A160">
        <v>893007310</v>
      </c>
      <c r="B160" t="s">
        <v>284</v>
      </c>
      <c r="C160" t="s">
        <v>264</v>
      </c>
      <c r="D160">
        <v>136.97</v>
      </c>
      <c r="E160">
        <v>184.37</v>
      </c>
      <c r="F160" s="5">
        <v>45452</v>
      </c>
    </row>
    <row r="161" spans="1:6" x14ac:dyDescent="0.25">
      <c r="A161">
        <v>893007313</v>
      </c>
      <c r="B161" t="s">
        <v>285</v>
      </c>
      <c r="C161" t="s">
        <v>264</v>
      </c>
      <c r="D161">
        <v>136.97</v>
      </c>
      <c r="E161">
        <v>184.37</v>
      </c>
      <c r="F161" s="5">
        <v>45452</v>
      </c>
    </row>
    <row r="162" spans="1:6" x14ac:dyDescent="0.25">
      <c r="A162">
        <v>893007404</v>
      </c>
      <c r="B162" t="s">
        <v>286</v>
      </c>
      <c r="C162" t="s">
        <v>264</v>
      </c>
      <c r="D162">
        <v>136.97</v>
      </c>
      <c r="E162">
        <v>184.37</v>
      </c>
      <c r="F162" s="5">
        <v>45452</v>
      </c>
    </row>
    <row r="163" spans="1:6" x14ac:dyDescent="0.25">
      <c r="A163">
        <v>893007405</v>
      </c>
      <c r="B163" t="s">
        <v>287</v>
      </c>
      <c r="C163" t="s">
        <v>264</v>
      </c>
      <c r="D163">
        <v>136.97</v>
      </c>
      <c r="E163">
        <v>184.37</v>
      </c>
      <c r="F163" s="5">
        <v>45452</v>
      </c>
    </row>
    <row r="164" spans="1:6" x14ac:dyDescent="0.25">
      <c r="A164">
        <v>893011310</v>
      </c>
      <c r="B164" t="s">
        <v>288</v>
      </c>
      <c r="C164" t="s">
        <v>289</v>
      </c>
      <c r="D164">
        <v>203.95</v>
      </c>
      <c r="E164">
        <v>274.52999999999997</v>
      </c>
      <c r="F164" s="5">
        <v>45452</v>
      </c>
    </row>
    <row r="165" spans="1:6" x14ac:dyDescent="0.25">
      <c r="A165">
        <v>893011313</v>
      </c>
      <c r="B165" t="s">
        <v>290</v>
      </c>
      <c r="C165" t="s">
        <v>289</v>
      </c>
      <c r="D165">
        <v>203.95</v>
      </c>
      <c r="E165">
        <v>274.52999999999997</v>
      </c>
      <c r="F165" s="5">
        <v>45452</v>
      </c>
    </row>
    <row r="166" spans="1:6" x14ac:dyDescent="0.25">
      <c r="A166">
        <v>893011404</v>
      </c>
      <c r="B166" t="s">
        <v>291</v>
      </c>
      <c r="C166" t="s">
        <v>289</v>
      </c>
      <c r="D166">
        <v>203.95</v>
      </c>
      <c r="E166">
        <v>274.52999999999997</v>
      </c>
      <c r="F166" s="5">
        <v>45452</v>
      </c>
    </row>
    <row r="167" spans="1:6" x14ac:dyDescent="0.25">
      <c r="A167">
        <v>893011405</v>
      </c>
      <c r="B167" t="s">
        <v>292</v>
      </c>
      <c r="C167" t="s">
        <v>289</v>
      </c>
      <c r="D167">
        <v>203.95</v>
      </c>
      <c r="E167">
        <v>274.52999999999997</v>
      </c>
      <c r="F167" s="5">
        <v>45452</v>
      </c>
    </row>
    <row r="168" spans="1:6" x14ac:dyDescent="0.25">
      <c r="A168">
        <v>893012310</v>
      </c>
      <c r="B168" t="s">
        <v>293</v>
      </c>
      <c r="C168" t="s">
        <v>289</v>
      </c>
      <c r="D168">
        <v>203.95</v>
      </c>
      <c r="E168">
        <v>274.52999999999997</v>
      </c>
      <c r="F168" s="5">
        <v>45452</v>
      </c>
    </row>
    <row r="169" spans="1:6" x14ac:dyDescent="0.25">
      <c r="A169">
        <v>893012313</v>
      </c>
      <c r="B169" t="s">
        <v>294</v>
      </c>
      <c r="C169" t="s">
        <v>289</v>
      </c>
      <c r="D169">
        <v>203.95</v>
      </c>
      <c r="E169">
        <v>274.52999999999997</v>
      </c>
      <c r="F169" s="5">
        <v>45452</v>
      </c>
    </row>
    <row r="170" spans="1:6" x14ac:dyDescent="0.25">
      <c r="A170">
        <v>893012404</v>
      </c>
      <c r="B170" t="s">
        <v>295</v>
      </c>
      <c r="C170" t="s">
        <v>289</v>
      </c>
      <c r="D170">
        <v>203.95</v>
      </c>
      <c r="E170">
        <v>274.52999999999997</v>
      </c>
      <c r="F170" s="5">
        <v>45452</v>
      </c>
    </row>
    <row r="171" spans="1:6" x14ac:dyDescent="0.25">
      <c r="A171">
        <v>893012405</v>
      </c>
      <c r="B171" t="s">
        <v>296</v>
      </c>
      <c r="C171" t="s">
        <v>289</v>
      </c>
      <c r="D171">
        <v>203.95</v>
      </c>
      <c r="E171">
        <v>274.52999999999997</v>
      </c>
      <c r="F171" s="5">
        <v>45452</v>
      </c>
    </row>
    <row r="172" spans="1:6" x14ac:dyDescent="0.25">
      <c r="A172">
        <v>893014310</v>
      </c>
      <c r="B172" t="s">
        <v>297</v>
      </c>
      <c r="C172" t="s">
        <v>289</v>
      </c>
      <c r="D172">
        <v>203.95</v>
      </c>
      <c r="E172">
        <v>274.52999999999997</v>
      </c>
      <c r="F172" s="5">
        <v>45452</v>
      </c>
    </row>
    <row r="173" spans="1:6" x14ac:dyDescent="0.25">
      <c r="A173">
        <v>893014313</v>
      </c>
      <c r="B173" t="s">
        <v>298</v>
      </c>
      <c r="C173" t="s">
        <v>289</v>
      </c>
      <c r="D173">
        <v>203.95</v>
      </c>
      <c r="E173">
        <v>274.52999999999997</v>
      </c>
      <c r="F173" s="5">
        <v>45452</v>
      </c>
    </row>
    <row r="174" spans="1:6" x14ac:dyDescent="0.25">
      <c r="A174">
        <v>893014404</v>
      </c>
      <c r="B174" t="s">
        <v>299</v>
      </c>
      <c r="C174" t="s">
        <v>289</v>
      </c>
      <c r="D174">
        <v>203.95</v>
      </c>
      <c r="E174">
        <v>274.52999999999997</v>
      </c>
      <c r="F174" s="5">
        <v>45452</v>
      </c>
    </row>
    <row r="175" spans="1:6" x14ac:dyDescent="0.25">
      <c r="A175">
        <v>893014405</v>
      </c>
      <c r="B175" t="s">
        <v>300</v>
      </c>
      <c r="C175" t="s">
        <v>289</v>
      </c>
      <c r="D175">
        <v>203.95</v>
      </c>
      <c r="E175">
        <v>267.77999999999997</v>
      </c>
      <c r="F175" s="5">
        <v>45452</v>
      </c>
    </row>
    <row r="176" spans="1:6" x14ac:dyDescent="0.25">
      <c r="A176">
        <v>893015310</v>
      </c>
      <c r="B176" t="s">
        <v>301</v>
      </c>
      <c r="C176" t="s">
        <v>289</v>
      </c>
      <c r="D176">
        <v>203.95</v>
      </c>
      <c r="E176">
        <v>274.52999999999997</v>
      </c>
      <c r="F176" s="5">
        <v>45452</v>
      </c>
    </row>
    <row r="177" spans="1:6" x14ac:dyDescent="0.25">
      <c r="A177">
        <v>893015313</v>
      </c>
      <c r="B177" t="s">
        <v>302</v>
      </c>
      <c r="C177" t="s">
        <v>289</v>
      </c>
      <c r="D177">
        <v>203.95</v>
      </c>
      <c r="E177">
        <v>274.52999999999997</v>
      </c>
      <c r="F177" s="5">
        <v>45452</v>
      </c>
    </row>
    <row r="178" spans="1:6" x14ac:dyDescent="0.25">
      <c r="A178">
        <v>893015404</v>
      </c>
      <c r="B178" t="s">
        <v>303</v>
      </c>
      <c r="C178" t="s">
        <v>289</v>
      </c>
      <c r="D178">
        <v>203.95</v>
      </c>
      <c r="E178">
        <v>274.52999999999997</v>
      </c>
      <c r="F178" s="5">
        <v>45452</v>
      </c>
    </row>
    <row r="179" spans="1:6" x14ac:dyDescent="0.25">
      <c r="A179">
        <v>893015405</v>
      </c>
      <c r="B179" t="s">
        <v>304</v>
      </c>
      <c r="C179" t="s">
        <v>289</v>
      </c>
      <c r="D179">
        <v>203.95</v>
      </c>
      <c r="E179">
        <v>274.52999999999997</v>
      </c>
      <c r="F179" s="5">
        <v>45452</v>
      </c>
    </row>
    <row r="180" spans="1:6" x14ac:dyDescent="0.25">
      <c r="A180">
        <v>893016310</v>
      </c>
      <c r="B180" t="s">
        <v>305</v>
      </c>
      <c r="C180" t="s">
        <v>289</v>
      </c>
      <c r="D180">
        <v>203.95</v>
      </c>
      <c r="E180">
        <v>274.52999999999997</v>
      </c>
      <c r="F180" s="5">
        <v>45452</v>
      </c>
    </row>
    <row r="181" spans="1:6" x14ac:dyDescent="0.25">
      <c r="A181">
        <v>893016313</v>
      </c>
      <c r="B181" t="s">
        <v>306</v>
      </c>
      <c r="C181" t="s">
        <v>289</v>
      </c>
      <c r="D181">
        <v>203.95</v>
      </c>
      <c r="E181">
        <v>274.52999999999997</v>
      </c>
      <c r="F181" s="5">
        <v>45452</v>
      </c>
    </row>
    <row r="182" spans="1:6" x14ac:dyDescent="0.25">
      <c r="A182">
        <v>893016404</v>
      </c>
      <c r="B182" t="s">
        <v>307</v>
      </c>
      <c r="C182" t="s">
        <v>289</v>
      </c>
      <c r="D182">
        <v>203.95</v>
      </c>
      <c r="E182">
        <v>274.52999999999997</v>
      </c>
      <c r="F182" s="5">
        <v>45452</v>
      </c>
    </row>
    <row r="183" spans="1:6" x14ac:dyDescent="0.25">
      <c r="A183">
        <v>893016405</v>
      </c>
      <c r="B183" t="s">
        <v>308</v>
      </c>
      <c r="C183" t="s">
        <v>289</v>
      </c>
      <c r="D183">
        <v>203.95</v>
      </c>
      <c r="E183">
        <v>274.52999999999997</v>
      </c>
      <c r="F183" s="5">
        <v>45452</v>
      </c>
    </row>
    <row r="184" spans="1:6" x14ac:dyDescent="0.25">
      <c r="A184">
        <v>893017310</v>
      </c>
      <c r="B184" t="s">
        <v>309</v>
      </c>
      <c r="C184" t="s">
        <v>289</v>
      </c>
      <c r="D184">
        <v>203.95</v>
      </c>
      <c r="E184">
        <v>274.52999999999997</v>
      </c>
      <c r="F184" s="5">
        <v>45452</v>
      </c>
    </row>
    <row r="185" spans="1:6" x14ac:dyDescent="0.25">
      <c r="A185">
        <v>893017313</v>
      </c>
      <c r="B185" t="s">
        <v>310</v>
      </c>
      <c r="C185" t="s">
        <v>289</v>
      </c>
      <c r="D185">
        <v>203.95</v>
      </c>
      <c r="E185">
        <v>274.52999999999997</v>
      </c>
      <c r="F185" s="5">
        <v>45452</v>
      </c>
    </row>
    <row r="186" spans="1:6" x14ac:dyDescent="0.25">
      <c r="A186">
        <v>893017404</v>
      </c>
      <c r="B186" t="s">
        <v>311</v>
      </c>
      <c r="C186" t="s">
        <v>289</v>
      </c>
      <c r="D186">
        <v>203.95</v>
      </c>
      <c r="E186">
        <v>274.52999999999997</v>
      </c>
      <c r="F186" s="5">
        <v>45452</v>
      </c>
    </row>
    <row r="187" spans="1:6" x14ac:dyDescent="0.25">
      <c r="A187">
        <v>893017405</v>
      </c>
      <c r="B187" t="s">
        <v>312</v>
      </c>
      <c r="C187" t="s">
        <v>289</v>
      </c>
      <c r="D187">
        <v>203.95</v>
      </c>
      <c r="E187">
        <v>274.52999999999997</v>
      </c>
      <c r="F187" s="5">
        <v>45452</v>
      </c>
    </row>
    <row r="188" spans="1:6" x14ac:dyDescent="0.25">
      <c r="A188">
        <v>910771771</v>
      </c>
      <c r="B188" t="s">
        <v>438</v>
      </c>
      <c r="C188" t="s">
        <v>439</v>
      </c>
      <c r="D188">
        <v>94.38</v>
      </c>
      <c r="E188">
        <v>126.67</v>
      </c>
      <c r="F188" s="5">
        <v>45483</v>
      </c>
    </row>
    <row r="189" spans="1:6" x14ac:dyDescent="0.25">
      <c r="A189">
        <v>910781781</v>
      </c>
      <c r="B189" t="s">
        <v>440</v>
      </c>
      <c r="C189" t="s">
        <v>441</v>
      </c>
      <c r="D189">
        <v>127.92</v>
      </c>
      <c r="E189">
        <v>171.68</v>
      </c>
      <c r="F189" s="5">
        <v>45483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7B3C-7F5E-40E2-B77A-B002CB4EB3E6}">
  <dimension ref="A1:S401"/>
  <sheetViews>
    <sheetView topLeftCell="A74" zoomScaleNormal="100" workbookViewId="0">
      <selection activeCell="J1" sqref="J1"/>
    </sheetView>
  </sheetViews>
  <sheetFormatPr defaultRowHeight="15" x14ac:dyDescent="0.25"/>
  <cols>
    <col min="1" max="1" width="14.42578125" customWidth="1"/>
    <col min="2" max="2" width="41.28515625" bestFit="1" customWidth="1"/>
    <col min="3" max="3" width="10" bestFit="1" customWidth="1"/>
    <col min="4" max="4" width="13.85546875" bestFit="1" customWidth="1"/>
    <col min="6" max="6" width="12.7109375" bestFit="1" customWidth="1"/>
    <col min="7" max="7" width="6.7109375" bestFit="1" customWidth="1"/>
    <col min="8" max="8" width="30.85546875" bestFit="1" customWidth="1"/>
    <col min="9" max="9" width="17.7109375" customWidth="1"/>
    <col min="10" max="10" width="12.7109375" bestFit="1" customWidth="1"/>
    <col min="11" max="11" width="11.140625" bestFit="1" customWidth="1"/>
    <col min="13" max="14" width="7.5703125" bestFit="1" customWidth="1"/>
    <col min="19" max="20" width="21.5703125" bestFit="1" customWidth="1"/>
  </cols>
  <sheetData>
    <row r="1" spans="1:19" x14ac:dyDescent="0.25">
      <c r="A1" t="s">
        <v>21</v>
      </c>
      <c r="B1" t="s">
        <v>6</v>
      </c>
      <c r="C1" t="s">
        <v>19</v>
      </c>
      <c r="D1" t="s">
        <v>40</v>
      </c>
      <c r="F1" t="s">
        <v>23</v>
      </c>
      <c r="G1" t="s">
        <v>19</v>
      </c>
      <c r="H1" t="s">
        <v>6</v>
      </c>
      <c r="I1" t="s">
        <v>215</v>
      </c>
      <c r="J1" t="s">
        <v>217</v>
      </c>
      <c r="K1" t="s">
        <v>214</v>
      </c>
      <c r="L1" t="s">
        <v>216</v>
      </c>
      <c r="M1" t="s">
        <v>18</v>
      </c>
      <c r="N1" t="s">
        <v>199</v>
      </c>
      <c r="O1" t="s">
        <v>200</v>
      </c>
      <c r="P1" t="s">
        <v>31</v>
      </c>
      <c r="Q1" t="s">
        <v>32</v>
      </c>
      <c r="R1" t="s">
        <v>313</v>
      </c>
    </row>
    <row r="2" spans="1:19" x14ac:dyDescent="0.25">
      <c r="F2" t="str">
        <f>CONCATENATE(Module[[#This Row],[Voltage]],Module[[#This Row],[Mod]],Module[[#This Row],[Lens]],Module[[#This Row],[Base]])</f>
        <v>12ADB</v>
      </c>
      <c r="G2">
        <f>Module[[#This Row],[Mod$]]+Module[[#This Row],[Bulb$]]</f>
        <v>68.47</v>
      </c>
      <c r="H2" t="s">
        <v>191</v>
      </c>
      <c r="I2">
        <v>782500404</v>
      </c>
      <c r="J2">
        <f>VLOOKUP(Module[[#This Row],[Module'#]],Components!$A:$D,4,FALSE)</f>
        <v>68.47</v>
      </c>
      <c r="M2" t="s">
        <v>189</v>
      </c>
      <c r="N2" t="s">
        <v>197</v>
      </c>
      <c r="P2" t="s">
        <v>207</v>
      </c>
      <c r="Q2">
        <v>12</v>
      </c>
    </row>
    <row r="3" spans="1:19" x14ac:dyDescent="0.25">
      <c r="A3" t="s">
        <v>7</v>
      </c>
      <c r="B3" t="s">
        <v>8</v>
      </c>
      <c r="C3">
        <v>0</v>
      </c>
      <c r="F3" t="str">
        <f>CONCATENATE(Module[[#This Row],[Voltage]],Module[[#This Row],[Mod]],Module[[#This Row],[Lens]],Module[[#This Row],[Base]])</f>
        <v>12ADG</v>
      </c>
      <c r="G3">
        <f>Module[[#This Row],[Mod$]]+Module[[#This Row],[Bulb$]]</f>
        <v>68.47</v>
      </c>
      <c r="H3" t="s">
        <v>191</v>
      </c>
      <c r="I3">
        <v>782100404</v>
      </c>
      <c r="J3">
        <f>VLOOKUP(Module[[#This Row],[Module'#]],Components!$A:$D,4,FALSE)</f>
        <v>68.47</v>
      </c>
      <c r="M3" t="s">
        <v>190</v>
      </c>
      <c r="N3" t="s">
        <v>197</v>
      </c>
      <c r="P3" t="s">
        <v>391</v>
      </c>
      <c r="Q3">
        <v>12</v>
      </c>
      <c r="S3" s="6"/>
    </row>
    <row r="4" spans="1:19" x14ac:dyDescent="0.25">
      <c r="A4" t="s">
        <v>185</v>
      </c>
      <c r="B4" t="s">
        <v>180</v>
      </c>
      <c r="C4">
        <f>VLOOKUP(Base[[#This Row],[Catalog]],Components!$A:$D,4,FALSE)</f>
        <v>27.3</v>
      </c>
      <c r="D4">
        <v>790530900</v>
      </c>
      <c r="F4" t="str">
        <f>CONCATENATE(Module[[#This Row],[Voltage]],Module[[#This Row],[Mod]],Module[[#This Row],[Lens]],Module[[#This Row],[Base]])</f>
        <v>24ADB</v>
      </c>
      <c r="G4">
        <f>Module[[#This Row],[Mod$]]+Module[[#This Row],[Bulb$]]</f>
        <v>68.47</v>
      </c>
      <c r="H4" t="s">
        <v>191</v>
      </c>
      <c r="I4">
        <v>782500405</v>
      </c>
      <c r="J4">
        <f>VLOOKUP(Module[[#This Row],[Module'#]],Components!$A:$D,4,FALSE)</f>
        <v>68.47</v>
      </c>
      <c r="M4" t="s">
        <v>189</v>
      </c>
      <c r="N4" t="s">
        <v>197</v>
      </c>
      <c r="P4" t="s">
        <v>207</v>
      </c>
      <c r="Q4">
        <v>24</v>
      </c>
      <c r="S4" s="7"/>
    </row>
    <row r="5" spans="1:19" x14ac:dyDescent="0.25">
      <c r="A5" t="s">
        <v>184</v>
      </c>
      <c r="B5" t="s">
        <v>179</v>
      </c>
      <c r="C5">
        <f>VLOOKUP(Base[[#This Row],[Catalog]],Components!$A:$D,4,FALSE)</f>
        <v>27.3</v>
      </c>
      <c r="D5">
        <v>790520900</v>
      </c>
      <c r="F5" t="str">
        <f>CONCATENATE(Module[[#This Row],[Voltage]],Module[[#This Row],[Mod]],Module[[#This Row],[Lens]],Module[[#This Row],[Base]])</f>
        <v>24ADG</v>
      </c>
      <c r="G5">
        <f>Module[[#This Row],[Mod$]]+Module[[#This Row],[Bulb$]]</f>
        <v>68.47</v>
      </c>
      <c r="H5" t="s">
        <v>191</v>
      </c>
      <c r="I5">
        <v>782100405</v>
      </c>
      <c r="J5">
        <f>VLOOKUP(Module[[#This Row],[Module'#]],Components!$A:$D,4,FALSE)</f>
        <v>68.47</v>
      </c>
      <c r="M5" t="s">
        <v>190</v>
      </c>
      <c r="N5" t="s">
        <v>197</v>
      </c>
      <c r="P5" t="s">
        <v>391</v>
      </c>
      <c r="Q5">
        <v>24</v>
      </c>
      <c r="S5" s="6"/>
    </row>
    <row r="6" spans="1:19" x14ac:dyDescent="0.25">
      <c r="A6" t="s">
        <v>9</v>
      </c>
      <c r="B6" t="s">
        <v>181</v>
      </c>
      <c r="C6">
        <f>VLOOKUP(Base[[#This Row],[Catalog]],Components!$A:$D,4,FALSE)</f>
        <v>37.1</v>
      </c>
      <c r="D6">
        <v>790540900</v>
      </c>
      <c r="F6" t="str">
        <f>CONCATENATE(Module[[#This Row],[Voltage]],Module[[#This Row],[Mod]],Module[[#This Row],[Lens]],Module[[#This Row],[Base]])</f>
        <v>120ADB</v>
      </c>
      <c r="G6">
        <f>Module[[#This Row],[Mod$]]+Module[[#This Row],[Bulb$]]</f>
        <v>68.47</v>
      </c>
      <c r="H6" t="s">
        <v>191</v>
      </c>
      <c r="I6">
        <v>782500310</v>
      </c>
      <c r="J6">
        <f>VLOOKUP(Module[[#This Row],[Module'#]],Components!$A:$D,4,FALSE)</f>
        <v>68.47</v>
      </c>
      <c r="M6" t="s">
        <v>189</v>
      </c>
      <c r="N6" t="s">
        <v>197</v>
      </c>
      <c r="P6" t="s">
        <v>207</v>
      </c>
      <c r="Q6">
        <v>120</v>
      </c>
      <c r="S6" s="7"/>
    </row>
    <row r="7" spans="1:19" x14ac:dyDescent="0.25">
      <c r="A7" t="s">
        <v>182</v>
      </c>
      <c r="B7" t="s">
        <v>173</v>
      </c>
      <c r="C7">
        <f>VLOOKUP(Base[[#This Row],[Catalog]],Components!$A:$D,4,FALSE)</f>
        <v>45.05</v>
      </c>
      <c r="D7">
        <v>790541900</v>
      </c>
      <c r="F7" t="str">
        <f>CONCATENATE(Module[[#This Row],[Voltage]],Module[[#This Row],[Mod]],Module[[#This Row],[Lens]],Module[[#This Row],[Base]])</f>
        <v>120ADG</v>
      </c>
      <c r="G7">
        <f>Module[[#This Row],[Mod$]]+Module[[#This Row],[Bulb$]]</f>
        <v>68.47</v>
      </c>
      <c r="H7" t="s">
        <v>191</v>
      </c>
      <c r="I7">
        <v>782100310</v>
      </c>
      <c r="J7">
        <f>VLOOKUP(Module[[#This Row],[Module'#]],Components!$A:$D,4,FALSE)</f>
        <v>68.47</v>
      </c>
      <c r="M7" t="s">
        <v>190</v>
      </c>
      <c r="N7" t="s">
        <v>197</v>
      </c>
      <c r="P7" t="s">
        <v>391</v>
      </c>
      <c r="Q7">
        <v>120</v>
      </c>
      <c r="S7" s="6"/>
    </row>
    <row r="8" spans="1:19" x14ac:dyDescent="0.25">
      <c r="A8" t="s">
        <v>10</v>
      </c>
      <c r="B8" t="s">
        <v>174</v>
      </c>
      <c r="C8">
        <f>VLOOKUP(Base[[#This Row],[Catalog]],Components!$A:$D,4,FALSE)</f>
        <v>46.63</v>
      </c>
      <c r="D8">
        <v>790542900</v>
      </c>
      <c r="F8" t="str">
        <f>CONCATENATE(Module[[#This Row],[Voltage]],Module[[#This Row],[Mod]],Module[[#This Row],[Lens]],Module[[#This Row],[Base]])</f>
        <v>240ADB</v>
      </c>
      <c r="G8">
        <f>Module[[#This Row],[Mod$]]+Module[[#This Row],[Bulb$]]</f>
        <v>68.47</v>
      </c>
      <c r="H8" t="s">
        <v>191</v>
      </c>
      <c r="I8">
        <v>782500313</v>
      </c>
      <c r="J8">
        <f>VLOOKUP(Module[[#This Row],[Module'#]],Components!$A:$D,4,FALSE)</f>
        <v>68.47</v>
      </c>
      <c r="M8" t="s">
        <v>189</v>
      </c>
      <c r="N8" t="s">
        <v>197</v>
      </c>
      <c r="P8" t="s">
        <v>207</v>
      </c>
      <c r="Q8">
        <v>240</v>
      </c>
      <c r="S8" s="7"/>
    </row>
    <row r="9" spans="1:19" x14ac:dyDescent="0.25">
      <c r="A9" t="s">
        <v>11</v>
      </c>
      <c r="B9" t="s">
        <v>175</v>
      </c>
      <c r="C9">
        <f>VLOOKUP(Base[[#This Row],[Catalog]],Components!$A:$D,4,FALSE)</f>
        <v>50.88</v>
      </c>
      <c r="D9">
        <v>790543900</v>
      </c>
      <c r="F9" t="str">
        <f>CONCATENATE(Module[[#This Row],[Voltage]],Module[[#This Row],[Mod]],Module[[#This Row],[Lens]],Module[[#This Row],[Base]])</f>
        <v>240ADG</v>
      </c>
      <c r="G9">
        <f>Module[[#This Row],[Mod$]]+Module[[#This Row],[Bulb$]]</f>
        <v>68.47</v>
      </c>
      <c r="H9" t="s">
        <v>191</v>
      </c>
      <c r="I9">
        <v>782100313</v>
      </c>
      <c r="J9">
        <f>VLOOKUP(Module[[#This Row],[Module'#]],Components!$A:$D,4,FALSE)</f>
        <v>68.47</v>
      </c>
      <c r="M9" t="s">
        <v>190</v>
      </c>
      <c r="N9" t="s">
        <v>197</v>
      </c>
      <c r="P9" t="s">
        <v>391</v>
      </c>
      <c r="Q9">
        <v>240</v>
      </c>
    </row>
    <row r="10" spans="1:19" x14ac:dyDescent="0.25">
      <c r="A10" t="s">
        <v>13</v>
      </c>
      <c r="B10" t="s">
        <v>176</v>
      </c>
      <c r="C10">
        <f>VLOOKUP(Base[[#This Row],[Catalog]],Components!$A:$D,4,FALSE)</f>
        <v>139.76</v>
      </c>
      <c r="D10">
        <v>790544900</v>
      </c>
      <c r="F10" t="str">
        <f>CONCATENATE(Module[[#This Row],[Voltage]],Module[[#This Row],[Mod]],Module[[#This Row],[Lens]],Module[[#This Row],[Base]])</f>
        <v>12ASB</v>
      </c>
      <c r="G10">
        <f>Module[[#This Row],[Mod$]]+Module[[#This Row],[Bulb$]]</f>
        <v>61.04</v>
      </c>
      <c r="H10" t="s">
        <v>192</v>
      </c>
      <c r="I10">
        <v>781500404</v>
      </c>
      <c r="J10">
        <f>VLOOKUP(Module[[#This Row],[Module'#]],Components!$A:$D,4,FALSE)</f>
        <v>61.04</v>
      </c>
      <c r="M10" t="s">
        <v>189</v>
      </c>
      <c r="N10" t="s">
        <v>198</v>
      </c>
      <c r="P10" t="s">
        <v>207</v>
      </c>
      <c r="Q10">
        <v>12</v>
      </c>
    </row>
    <row r="11" spans="1:19" x14ac:dyDescent="0.25">
      <c r="A11" t="s">
        <v>14</v>
      </c>
      <c r="B11" t="s">
        <v>177</v>
      </c>
      <c r="C11">
        <f>VLOOKUP(Base[[#This Row],[Catalog]],Components!$A:$D,4,FALSE)</f>
        <v>308.02</v>
      </c>
      <c r="D11">
        <v>790582900</v>
      </c>
      <c r="F11" t="str">
        <f>CONCATENATE(Module[[#This Row],[Voltage]],Module[[#This Row],[Mod]],Module[[#This Row],[Lens]],Module[[#This Row],[Base]])</f>
        <v>12ASG</v>
      </c>
      <c r="G11">
        <f>Module[[#This Row],[Mod$]]+Module[[#This Row],[Bulb$]]</f>
        <v>61.04</v>
      </c>
      <c r="H11" t="s">
        <v>192</v>
      </c>
      <c r="I11">
        <v>781100404</v>
      </c>
      <c r="J11">
        <f>VLOOKUP(Module[[#This Row],[Module'#]],Components!$A:$D,4,FALSE)</f>
        <v>61.04</v>
      </c>
      <c r="M11" t="s">
        <v>190</v>
      </c>
      <c r="N11" t="s">
        <v>198</v>
      </c>
      <c r="P11" t="s">
        <v>207</v>
      </c>
      <c r="Q11">
        <v>12</v>
      </c>
    </row>
    <row r="12" spans="1:19" x14ac:dyDescent="0.25">
      <c r="A12" t="s">
        <v>183</v>
      </c>
      <c r="B12" t="s">
        <v>178</v>
      </c>
      <c r="C12">
        <f>VLOOKUP(Base[[#This Row],[Catalog]],Components!$A:$D,4,FALSE)</f>
        <v>353.46</v>
      </c>
      <c r="D12">
        <v>790584900</v>
      </c>
      <c r="F12" t="str">
        <f>CONCATENATE(Module[[#This Row],[Voltage]],Module[[#This Row],[Mod]],Module[[#This Row],[Lens]],Module[[#This Row],[Base]])</f>
        <v>24ASB</v>
      </c>
      <c r="G12">
        <f>Module[[#This Row],[Mod$]]+Module[[#This Row],[Bulb$]]</f>
        <v>61.04</v>
      </c>
      <c r="H12" t="s">
        <v>192</v>
      </c>
      <c r="I12">
        <v>781500405</v>
      </c>
      <c r="J12">
        <f>VLOOKUP(Module[[#This Row],[Module'#]],Components!$A:$D,4,FALSE)</f>
        <v>61.04</v>
      </c>
      <c r="M12" t="s">
        <v>189</v>
      </c>
      <c r="N12" t="s">
        <v>198</v>
      </c>
      <c r="P12" t="s">
        <v>207</v>
      </c>
      <c r="Q12">
        <v>24</v>
      </c>
    </row>
    <row r="13" spans="1:19" x14ac:dyDescent="0.25">
      <c r="F13" t="str">
        <f>CONCATENATE(Module[[#This Row],[Voltage]],Module[[#This Row],[Mod]],Module[[#This Row],[Lens]],Module[[#This Row],[Base]])</f>
        <v>24ASG</v>
      </c>
      <c r="G13">
        <f>Module[[#This Row],[Mod$]]+Module[[#This Row],[Bulb$]]</f>
        <v>61.04</v>
      </c>
      <c r="H13" t="s">
        <v>192</v>
      </c>
      <c r="I13">
        <v>781100405</v>
      </c>
      <c r="J13">
        <f>VLOOKUP(Module[[#This Row],[Module'#]],Components!$A:$D,4,FALSE)</f>
        <v>61.04</v>
      </c>
      <c r="M13" t="s">
        <v>190</v>
      </c>
      <c r="N13" t="s">
        <v>198</v>
      </c>
      <c r="P13" t="s">
        <v>207</v>
      </c>
      <c r="Q13">
        <v>24</v>
      </c>
    </row>
    <row r="14" spans="1:19" x14ac:dyDescent="0.25">
      <c r="F14" t="str">
        <f>CONCATENATE(Module[[#This Row],[Voltage]],Module[[#This Row],[Mod]],Module[[#This Row],[Lens]],Module[[#This Row],[Base]])</f>
        <v>120ASB</v>
      </c>
      <c r="G14">
        <f>Module[[#This Row],[Mod$]]+Module[[#This Row],[Bulb$]]</f>
        <v>61.04</v>
      </c>
      <c r="H14" t="s">
        <v>192</v>
      </c>
      <c r="I14">
        <v>781500310</v>
      </c>
      <c r="J14">
        <f>VLOOKUP(Module[[#This Row],[Module'#]],Components!$A:$D,4,FALSE)</f>
        <v>61.04</v>
      </c>
      <c r="M14" t="s">
        <v>189</v>
      </c>
      <c r="N14" t="s">
        <v>198</v>
      </c>
      <c r="P14" t="s">
        <v>207</v>
      </c>
      <c r="Q14">
        <v>120</v>
      </c>
    </row>
    <row r="15" spans="1:19" x14ac:dyDescent="0.25">
      <c r="A15" t="s">
        <v>186</v>
      </c>
      <c r="B15" t="s">
        <v>6</v>
      </c>
      <c r="C15" t="s">
        <v>19</v>
      </c>
      <c r="D15" t="s">
        <v>40</v>
      </c>
      <c r="F15" t="str">
        <f>CONCATENATE(Module[[#This Row],[Voltage]],Module[[#This Row],[Mod]],Module[[#This Row],[Lens]],Module[[#This Row],[Base]])</f>
        <v>120ASG</v>
      </c>
      <c r="G15">
        <f>Module[[#This Row],[Mod$]]+Module[[#This Row],[Bulb$]]</f>
        <v>61.04</v>
      </c>
      <c r="H15" t="s">
        <v>192</v>
      </c>
      <c r="I15">
        <v>781100310</v>
      </c>
      <c r="J15">
        <f>VLOOKUP(Module[[#This Row],[Module'#]],Components!$A:$D,4,FALSE)</f>
        <v>61.04</v>
      </c>
      <c r="M15" t="s">
        <v>190</v>
      </c>
      <c r="N15" t="s">
        <v>198</v>
      </c>
      <c r="P15" t="s">
        <v>207</v>
      </c>
      <c r="Q15">
        <v>120</v>
      </c>
    </row>
    <row r="16" spans="1:19" x14ac:dyDescent="0.25">
      <c r="F16" t="str">
        <f>CONCATENATE(Module[[#This Row],[Voltage]],Module[[#This Row],[Mod]],Module[[#This Row],[Lens]],Module[[#This Row],[Base]])</f>
        <v>240ASB</v>
      </c>
      <c r="G16">
        <f>Module[[#This Row],[Mod$]]+Module[[#This Row],[Bulb$]]</f>
        <v>61.04</v>
      </c>
      <c r="H16" t="s">
        <v>192</v>
      </c>
      <c r="I16">
        <v>781500313</v>
      </c>
      <c r="J16">
        <f>VLOOKUP(Module[[#This Row],[Module'#]],Components!$A:$D,4,FALSE)</f>
        <v>61.04</v>
      </c>
      <c r="M16" t="s">
        <v>189</v>
      </c>
      <c r="N16" t="s">
        <v>198</v>
      </c>
      <c r="P16" t="s">
        <v>207</v>
      </c>
      <c r="Q16">
        <v>240</v>
      </c>
    </row>
    <row r="17" spans="1:18" x14ac:dyDescent="0.25">
      <c r="A17" t="s">
        <v>189</v>
      </c>
      <c r="B17" t="s">
        <v>187</v>
      </c>
      <c r="C17">
        <f>VLOOKUP(Color[[#This Row],[Catalog]],Components!$A:$D,4,FALSE)</f>
        <v>7.83</v>
      </c>
      <c r="D17">
        <v>698803003</v>
      </c>
      <c r="F17" t="str">
        <f>CONCATENATE(Module[[#This Row],[Voltage]],Module[[#This Row],[Mod]],Module[[#This Row],[Lens]],Module[[#This Row],[Base]])</f>
        <v>240ASG</v>
      </c>
      <c r="G17">
        <f>Module[[#This Row],[Mod$]]+Module[[#This Row],[Bulb$]]</f>
        <v>61.04</v>
      </c>
      <c r="H17" t="s">
        <v>192</v>
      </c>
      <c r="I17">
        <v>781100313</v>
      </c>
      <c r="J17">
        <f>VLOOKUP(Module[[#This Row],[Module'#]],Components!$A:$D,4,FALSE)</f>
        <v>61.04</v>
      </c>
      <c r="M17" t="s">
        <v>190</v>
      </c>
      <c r="N17" t="s">
        <v>198</v>
      </c>
      <c r="P17" t="s">
        <v>207</v>
      </c>
      <c r="Q17">
        <v>240</v>
      </c>
    </row>
    <row r="18" spans="1:18" x14ac:dyDescent="0.25">
      <c r="A18" t="s">
        <v>190</v>
      </c>
      <c r="B18" t="s">
        <v>188</v>
      </c>
      <c r="C18">
        <f>VLOOKUP(Color[[#This Row],[Catalog]],Components!$A:$D,4,FALSE)</f>
        <v>7.83</v>
      </c>
      <c r="D18">
        <v>698803002</v>
      </c>
      <c r="F18" t="str">
        <f>CONCATENATE(Module[[#This Row],[Voltage]],Module[[#This Row],[Mod]],Module[[#This Row],[Lens]],Module[[#This Row],[Base]])</f>
        <v>12B3B</v>
      </c>
      <c r="G18">
        <f>Module[[#This Row],[Mod$]]+Module[[#This Row],[Bulb$]]</f>
        <v>89.74</v>
      </c>
      <c r="H18" t="s">
        <v>414</v>
      </c>
      <c r="I18">
        <v>770006405</v>
      </c>
      <c r="J18">
        <f>VLOOKUP(Module[[#This Row],[Module'#]],Components!$A:$D,4,FALSE)</f>
        <v>89.74</v>
      </c>
      <c r="M18" t="s">
        <v>189</v>
      </c>
      <c r="N18" t="s">
        <v>189</v>
      </c>
      <c r="O18">
        <v>3</v>
      </c>
      <c r="P18" t="s">
        <v>201</v>
      </c>
      <c r="Q18">
        <v>12</v>
      </c>
      <c r="R18" t="str">
        <f>CONCATENATE(Module[[#This Row],[Mod]],Module[[#This Row],[Lens]])</f>
        <v>B3</v>
      </c>
    </row>
    <row r="19" spans="1:18" x14ac:dyDescent="0.25">
      <c r="F19" t="str">
        <f>CONCATENATE(Module[[#This Row],[Voltage]],Module[[#This Row],[Mod]],Module[[#This Row],[Lens]],Module[[#This Row],[Base]])</f>
        <v>12B3G</v>
      </c>
      <c r="G19">
        <f>Module[[#This Row],[Mod$]]+Module[[#This Row],[Bulb$]]</f>
        <v>89.74</v>
      </c>
      <c r="H19" t="s">
        <v>414</v>
      </c>
      <c r="I19">
        <v>770006405</v>
      </c>
      <c r="J19">
        <f>VLOOKUP(Module[[#This Row],[Module'#]],Components!$A:$D,4,FALSE)</f>
        <v>89.74</v>
      </c>
      <c r="M19" t="s">
        <v>190</v>
      </c>
      <c r="N19" t="s">
        <v>189</v>
      </c>
      <c r="O19">
        <v>3</v>
      </c>
      <c r="P19" t="s">
        <v>201</v>
      </c>
      <c r="Q19">
        <v>12</v>
      </c>
      <c r="R19" t="str">
        <f>CONCATENATE(Module[[#This Row],[Mod]],Module[[#This Row],[Lens]])</f>
        <v>B3</v>
      </c>
    </row>
    <row r="20" spans="1:18" x14ac:dyDescent="0.25">
      <c r="F20" t="str">
        <f>CONCATENATE(Module[[#This Row],[Voltage]],Module[[#This Row],[Mod]],Module[[#This Row],[Lens]],Module[[#This Row],[Base]])</f>
        <v>12B4B</v>
      </c>
      <c r="G20">
        <f>Module[[#This Row],[Mod$]]+Module[[#This Row],[Bulb$]]</f>
        <v>89.74</v>
      </c>
      <c r="H20" t="s">
        <v>422</v>
      </c>
      <c r="I20">
        <v>770002405</v>
      </c>
      <c r="J20">
        <f>VLOOKUP(Module[[#This Row],[Module'#]],Components!$A:$D,4,FALSE)</f>
        <v>89.74</v>
      </c>
      <c r="M20" t="s">
        <v>189</v>
      </c>
      <c r="N20" t="s">
        <v>189</v>
      </c>
      <c r="O20">
        <v>4</v>
      </c>
      <c r="P20" t="s">
        <v>202</v>
      </c>
      <c r="Q20">
        <v>12</v>
      </c>
      <c r="R20" t="str">
        <f>CONCATENATE(Module[[#This Row],[Mod]],Module[[#This Row],[Lens]])</f>
        <v>B4</v>
      </c>
    </row>
    <row r="21" spans="1:18" x14ac:dyDescent="0.25">
      <c r="F21" t="str">
        <f>CONCATENATE(Module[[#This Row],[Voltage]],Module[[#This Row],[Mod]],Module[[#This Row],[Lens]],Module[[#This Row],[Base]])</f>
        <v>12B4G</v>
      </c>
      <c r="G21">
        <f>Module[[#This Row],[Mod$]]+Module[[#This Row],[Bulb$]]</f>
        <v>89.74</v>
      </c>
      <c r="H21" t="s">
        <v>422</v>
      </c>
      <c r="I21">
        <v>770002405</v>
      </c>
      <c r="J21">
        <f>VLOOKUP(Module[[#This Row],[Module'#]],Components!$A:$D,4,FALSE)</f>
        <v>89.74</v>
      </c>
      <c r="M21" t="s">
        <v>190</v>
      </c>
      <c r="N21" t="s">
        <v>189</v>
      </c>
      <c r="O21">
        <v>4</v>
      </c>
      <c r="P21" t="s">
        <v>202</v>
      </c>
      <c r="Q21">
        <v>12</v>
      </c>
      <c r="R21" t="str">
        <f>CONCATENATE(Module[[#This Row],[Mod]],Module[[#This Row],[Lens]])</f>
        <v>B4</v>
      </c>
    </row>
    <row r="22" spans="1:18" x14ac:dyDescent="0.25">
      <c r="A22" t="s">
        <v>341</v>
      </c>
      <c r="B22" t="s">
        <v>6</v>
      </c>
      <c r="F22" t="str">
        <f>CONCATENATE(Module[[#This Row],[Voltage]],Module[[#This Row],[Mod]],Module[[#This Row],[Lens]],Module[[#This Row],[Base]])</f>
        <v>12B5B</v>
      </c>
      <c r="G22">
        <f>Module[[#This Row],[Mod$]]+Module[[#This Row],[Bulb$]]</f>
        <v>89.74</v>
      </c>
      <c r="H22" t="s">
        <v>396</v>
      </c>
      <c r="I22">
        <v>770001405</v>
      </c>
      <c r="J22">
        <f>VLOOKUP(Module[[#This Row],[Module'#]],Components!$A:$D,4,FALSE)</f>
        <v>89.74</v>
      </c>
      <c r="M22" t="s">
        <v>189</v>
      </c>
      <c r="N22" t="s">
        <v>189</v>
      </c>
      <c r="O22">
        <v>5</v>
      </c>
      <c r="P22" t="s">
        <v>203</v>
      </c>
      <c r="Q22">
        <v>12</v>
      </c>
      <c r="R22" t="str">
        <f>CONCATENATE(Module[[#This Row],[Mod]],Module[[#This Row],[Lens]])</f>
        <v>B5</v>
      </c>
    </row>
    <row r="23" spans="1:18" x14ac:dyDescent="0.25">
      <c r="F23" t="str">
        <f>CONCATENATE(Module[[#This Row],[Voltage]],Module[[#This Row],[Mod]],Module[[#This Row],[Lens]],Module[[#This Row],[Base]])</f>
        <v>12B5G</v>
      </c>
      <c r="G23">
        <f>Module[[#This Row],[Mod$]]+Module[[#This Row],[Bulb$]]</f>
        <v>89.74</v>
      </c>
      <c r="H23" t="s">
        <v>396</v>
      </c>
      <c r="I23">
        <v>770001405</v>
      </c>
      <c r="J23">
        <f>VLOOKUP(Module[[#This Row],[Module'#]],Components!$A:$D,4,FALSE)</f>
        <v>89.74</v>
      </c>
      <c r="M23" t="s">
        <v>190</v>
      </c>
      <c r="N23" t="s">
        <v>189</v>
      </c>
      <c r="O23">
        <v>5</v>
      </c>
      <c r="P23" t="s">
        <v>203</v>
      </c>
      <c r="Q23">
        <v>12</v>
      </c>
      <c r="R23" t="str">
        <f>CONCATENATE(Module[[#This Row],[Mod]],Module[[#This Row],[Lens]])</f>
        <v>B5</v>
      </c>
    </row>
    <row r="24" spans="1:18" x14ac:dyDescent="0.25">
      <c r="A24">
        <v>12</v>
      </c>
      <c r="B24" t="s">
        <v>337</v>
      </c>
      <c r="F24" t="str">
        <f>CONCATENATE(Module[[#This Row],[Voltage]],Module[[#This Row],[Mod]],Module[[#This Row],[Lens]],Module[[#This Row],[Base]])</f>
        <v>12B6B</v>
      </c>
      <c r="G24">
        <f>Module[[#This Row],[Mod$]]+Module[[#This Row],[Bulb$]]</f>
        <v>89.74</v>
      </c>
      <c r="H24" t="s">
        <v>402</v>
      </c>
      <c r="I24">
        <v>770005405</v>
      </c>
      <c r="J24">
        <f>VLOOKUP(Module[[#This Row],[Module'#]],Components!$A:$D,4,FALSE)</f>
        <v>89.74</v>
      </c>
      <c r="M24" t="s">
        <v>189</v>
      </c>
      <c r="N24" t="s">
        <v>189</v>
      </c>
      <c r="O24">
        <v>6</v>
      </c>
      <c r="P24" t="s">
        <v>204</v>
      </c>
      <c r="Q24">
        <v>12</v>
      </c>
      <c r="R24" t="str">
        <f>CONCATENATE(Module[[#This Row],[Mod]],Module[[#This Row],[Lens]])</f>
        <v>B6</v>
      </c>
    </row>
    <row r="25" spans="1:18" x14ac:dyDescent="0.25">
      <c r="A25">
        <v>24</v>
      </c>
      <c r="B25" t="s">
        <v>338</v>
      </c>
      <c r="F25" t="str">
        <f>CONCATENATE(Module[[#This Row],[Voltage]],Module[[#This Row],[Mod]],Module[[#This Row],[Lens]],Module[[#This Row],[Base]])</f>
        <v>12B6G</v>
      </c>
      <c r="G25">
        <f>Module[[#This Row],[Mod$]]+Module[[#This Row],[Bulb$]]</f>
        <v>89.74</v>
      </c>
      <c r="H25" t="s">
        <v>402</v>
      </c>
      <c r="I25">
        <v>770005405</v>
      </c>
      <c r="J25">
        <f>VLOOKUP(Module[[#This Row],[Module'#]],Components!$A:$D,4,FALSE)</f>
        <v>89.74</v>
      </c>
      <c r="M25" t="s">
        <v>190</v>
      </c>
      <c r="N25" t="s">
        <v>189</v>
      </c>
      <c r="O25">
        <v>6</v>
      </c>
      <c r="P25" t="s">
        <v>204</v>
      </c>
      <c r="Q25">
        <v>12</v>
      </c>
      <c r="R25" t="str">
        <f>CONCATENATE(Module[[#This Row],[Mod]],Module[[#This Row],[Lens]])</f>
        <v>B6</v>
      </c>
    </row>
    <row r="26" spans="1:18" x14ac:dyDescent="0.25">
      <c r="A26">
        <v>120</v>
      </c>
      <c r="B26" t="s">
        <v>339</v>
      </c>
      <c r="F26" t="str">
        <f>CONCATENATE(Module[[#This Row],[Voltage]],Module[[#This Row],[Mod]],Module[[#This Row],[Lens]],Module[[#This Row],[Base]])</f>
        <v>12B7B</v>
      </c>
      <c r="G26">
        <f>Module[[#This Row],[Mod$]]+Module[[#This Row],[Bulb$]]</f>
        <v>89.74</v>
      </c>
      <c r="H26" t="s">
        <v>408</v>
      </c>
      <c r="I26">
        <v>770004405</v>
      </c>
      <c r="J26">
        <f>VLOOKUP(Module[[#This Row],[Module'#]],Components!$A:$D,4,FALSE)</f>
        <v>89.74</v>
      </c>
      <c r="M26" t="s">
        <v>189</v>
      </c>
      <c r="N26" t="s">
        <v>189</v>
      </c>
      <c r="O26">
        <v>7</v>
      </c>
      <c r="P26" t="s">
        <v>205</v>
      </c>
      <c r="Q26">
        <v>12</v>
      </c>
      <c r="R26" t="str">
        <f>CONCATENATE(Module[[#This Row],[Mod]],Module[[#This Row],[Lens]])</f>
        <v>B7</v>
      </c>
    </row>
    <row r="27" spans="1:18" x14ac:dyDescent="0.25">
      <c r="A27">
        <v>240</v>
      </c>
      <c r="B27" t="s">
        <v>340</v>
      </c>
      <c r="F27" t="str">
        <f>CONCATENATE(Module[[#This Row],[Voltage]],Module[[#This Row],[Mod]],Module[[#This Row],[Lens]],Module[[#This Row],[Base]])</f>
        <v>12B7G</v>
      </c>
      <c r="G27">
        <f>Module[[#This Row],[Mod$]]+Module[[#This Row],[Bulb$]]</f>
        <v>89.74</v>
      </c>
      <c r="H27" t="s">
        <v>408</v>
      </c>
      <c r="I27">
        <v>770004405</v>
      </c>
      <c r="J27">
        <f>VLOOKUP(Module[[#This Row],[Module'#]],Components!$A:$D,4,FALSE)</f>
        <v>89.74</v>
      </c>
      <c r="M27" t="s">
        <v>190</v>
      </c>
      <c r="N27" t="s">
        <v>189</v>
      </c>
      <c r="O27">
        <v>7</v>
      </c>
      <c r="P27" t="s">
        <v>205</v>
      </c>
      <c r="Q27">
        <v>12</v>
      </c>
      <c r="R27" t="str">
        <f>CONCATENATE(Module[[#This Row],[Mod]],Module[[#This Row],[Lens]])</f>
        <v>B7</v>
      </c>
    </row>
    <row r="28" spans="1:18" x14ac:dyDescent="0.25">
      <c r="F28" t="str">
        <f>CONCATENATE(Module[[#This Row],[Voltage]],Module[[#This Row],[Mod]],Module[[#This Row],[Lens]],Module[[#This Row],[Base]])</f>
        <v>12B8B</v>
      </c>
      <c r="G28">
        <f>Module[[#This Row],[Mod$]]+Module[[#This Row],[Bulb$]]</f>
        <v>89.74</v>
      </c>
      <c r="H28" t="s">
        <v>428</v>
      </c>
      <c r="I28">
        <v>770007405</v>
      </c>
      <c r="J28">
        <f>VLOOKUP(Module[[#This Row],[Module'#]],Components!$A:$D,4,FALSE)</f>
        <v>89.74</v>
      </c>
      <c r="M28" t="s">
        <v>189</v>
      </c>
      <c r="N28" t="s">
        <v>189</v>
      </c>
      <c r="O28">
        <v>8</v>
      </c>
      <c r="P28" t="s">
        <v>206</v>
      </c>
      <c r="Q28">
        <v>12</v>
      </c>
      <c r="R28" t="str">
        <f>CONCATENATE(Module[[#This Row],[Mod]],Module[[#This Row],[Lens]])</f>
        <v>B8</v>
      </c>
    </row>
    <row r="29" spans="1:18" x14ac:dyDescent="0.25">
      <c r="F29" t="str">
        <f>CONCATENATE(Module[[#This Row],[Voltage]],Module[[#This Row],[Mod]],Module[[#This Row],[Lens]],Module[[#This Row],[Base]])</f>
        <v>12B8G</v>
      </c>
      <c r="G29">
        <f>Module[[#This Row],[Mod$]]+Module[[#This Row],[Bulb$]]</f>
        <v>89.74</v>
      </c>
      <c r="H29" t="s">
        <v>428</v>
      </c>
      <c r="I29">
        <v>770007405</v>
      </c>
      <c r="J29">
        <f>VLOOKUP(Module[[#This Row],[Module'#]],Components!$A:$D,4,FALSE)</f>
        <v>89.74</v>
      </c>
      <c r="M29" t="s">
        <v>190</v>
      </c>
      <c r="N29" t="s">
        <v>189</v>
      </c>
      <c r="O29">
        <v>8</v>
      </c>
      <c r="P29" t="s">
        <v>206</v>
      </c>
      <c r="Q29">
        <v>12</v>
      </c>
      <c r="R29" t="str">
        <f>CONCATENATE(Module[[#This Row],[Mod]],Module[[#This Row],[Lens]])</f>
        <v>B8</v>
      </c>
    </row>
    <row r="30" spans="1:18" x14ac:dyDescent="0.25">
      <c r="F30" t="str">
        <f>CONCATENATE(Module[[#This Row],[Voltage]],Module[[#This Row],[Mod]],Module[[#This Row],[Lens]],Module[[#This Row],[Base]])</f>
        <v>24B3B</v>
      </c>
      <c r="G30">
        <f>Module[[#This Row],[Mod$]]+Module[[#This Row],[Bulb$]]</f>
        <v>89.74</v>
      </c>
      <c r="H30" t="s">
        <v>414</v>
      </c>
      <c r="I30">
        <v>770006405</v>
      </c>
      <c r="J30">
        <f>VLOOKUP(Module[[#This Row],[Module'#]],Components!$A:$D,4,FALSE)</f>
        <v>89.74</v>
      </c>
      <c r="M30" t="s">
        <v>189</v>
      </c>
      <c r="N30" t="s">
        <v>189</v>
      </c>
      <c r="O30">
        <v>3</v>
      </c>
      <c r="P30" t="s">
        <v>201</v>
      </c>
      <c r="Q30">
        <v>24</v>
      </c>
      <c r="R30" t="str">
        <f>CONCATENATE(Module[[#This Row],[Mod]],Module[[#This Row],[Lens]])</f>
        <v>B3</v>
      </c>
    </row>
    <row r="31" spans="1:18" x14ac:dyDescent="0.25">
      <c r="F31" t="str">
        <f>CONCATENATE(Module[[#This Row],[Voltage]],Module[[#This Row],[Mod]],Module[[#This Row],[Lens]],Module[[#This Row],[Base]])</f>
        <v>24B3G</v>
      </c>
      <c r="G31">
        <f>Module[[#This Row],[Mod$]]+Module[[#This Row],[Bulb$]]</f>
        <v>89.74</v>
      </c>
      <c r="H31" t="s">
        <v>414</v>
      </c>
      <c r="I31">
        <v>770006405</v>
      </c>
      <c r="J31">
        <f>VLOOKUP(Module[[#This Row],[Module'#]],Components!$A:$D,4,FALSE)</f>
        <v>89.74</v>
      </c>
      <c r="M31" t="s">
        <v>190</v>
      </c>
      <c r="N31" t="s">
        <v>189</v>
      </c>
      <c r="O31">
        <v>3</v>
      </c>
      <c r="P31" t="s">
        <v>201</v>
      </c>
      <c r="Q31">
        <v>24</v>
      </c>
      <c r="R31" t="str">
        <f>CONCATENATE(Module[[#This Row],[Mod]],Module[[#This Row],[Lens]])</f>
        <v>B3</v>
      </c>
    </row>
    <row r="32" spans="1:18" x14ac:dyDescent="0.25">
      <c r="F32" t="str">
        <f>CONCATENATE(Module[[#This Row],[Voltage]],Module[[#This Row],[Mod]],Module[[#This Row],[Lens]],Module[[#This Row],[Base]])</f>
        <v>24B4B</v>
      </c>
      <c r="G32">
        <f>Module[[#This Row],[Mod$]]+Module[[#This Row],[Bulb$]]</f>
        <v>89.74</v>
      </c>
      <c r="H32" t="s">
        <v>422</v>
      </c>
      <c r="I32">
        <v>770002405</v>
      </c>
      <c r="J32">
        <f>VLOOKUP(Module[[#This Row],[Module'#]],Components!$A:$D,4,FALSE)</f>
        <v>89.74</v>
      </c>
      <c r="M32" t="s">
        <v>189</v>
      </c>
      <c r="N32" t="s">
        <v>189</v>
      </c>
      <c r="O32">
        <v>4</v>
      </c>
      <c r="P32" t="s">
        <v>202</v>
      </c>
      <c r="Q32">
        <v>24</v>
      </c>
      <c r="R32" t="str">
        <f>CONCATENATE(Module[[#This Row],[Mod]],Module[[#This Row],[Lens]])</f>
        <v>B4</v>
      </c>
    </row>
    <row r="33" spans="1:18" x14ac:dyDescent="0.25">
      <c r="F33" t="str">
        <f>CONCATENATE(Module[[#This Row],[Voltage]],Module[[#This Row],[Mod]],Module[[#This Row],[Lens]],Module[[#This Row],[Base]])</f>
        <v>24B4G</v>
      </c>
      <c r="G33">
        <f>Module[[#This Row],[Mod$]]+Module[[#This Row],[Bulb$]]</f>
        <v>89.74</v>
      </c>
      <c r="H33" t="s">
        <v>422</v>
      </c>
      <c r="I33">
        <v>770002405</v>
      </c>
      <c r="J33">
        <f>VLOOKUP(Module[[#This Row],[Module'#]],Components!$A:$D,4,FALSE)</f>
        <v>89.74</v>
      </c>
      <c r="M33" t="s">
        <v>190</v>
      </c>
      <c r="N33" t="s">
        <v>189</v>
      </c>
      <c r="O33">
        <v>4</v>
      </c>
      <c r="P33" t="s">
        <v>202</v>
      </c>
      <c r="Q33">
        <v>24</v>
      </c>
      <c r="R33" t="str">
        <f>CONCATENATE(Module[[#This Row],[Mod]],Module[[#This Row],[Lens]])</f>
        <v>B4</v>
      </c>
    </row>
    <row r="34" spans="1:18" x14ac:dyDescent="0.25">
      <c r="A34" t="s">
        <v>313</v>
      </c>
      <c r="B34" t="s">
        <v>6</v>
      </c>
      <c r="F34" t="str">
        <f>CONCATENATE(Module[[#This Row],[Voltage]],Module[[#This Row],[Mod]],Module[[#This Row],[Lens]],Module[[#This Row],[Base]])</f>
        <v>24B5B</v>
      </c>
      <c r="G34">
        <f>Module[[#This Row],[Mod$]]+Module[[#This Row],[Bulb$]]</f>
        <v>89.74</v>
      </c>
      <c r="H34" t="s">
        <v>396</v>
      </c>
      <c r="I34">
        <v>770001405</v>
      </c>
      <c r="J34">
        <f>VLOOKUP(Module[[#This Row],[Module'#]],Components!$A:$D,4,FALSE)</f>
        <v>89.74</v>
      </c>
      <c r="M34" t="s">
        <v>189</v>
      </c>
      <c r="N34" t="s">
        <v>189</v>
      </c>
      <c r="O34">
        <v>5</v>
      </c>
      <c r="P34" t="s">
        <v>203</v>
      </c>
      <c r="Q34">
        <v>24</v>
      </c>
      <c r="R34" t="str">
        <f>CONCATENATE(Module[[#This Row],[Mod]],Module[[#This Row],[Lens]])</f>
        <v>B5</v>
      </c>
    </row>
    <row r="35" spans="1:18" x14ac:dyDescent="0.25">
      <c r="F35" t="str">
        <f>CONCATENATE(Module[[#This Row],[Voltage]],Module[[#This Row],[Mod]],Module[[#This Row],[Lens]],Module[[#This Row],[Base]])</f>
        <v>24B5G</v>
      </c>
      <c r="G35">
        <f>Module[[#This Row],[Mod$]]+Module[[#This Row],[Bulb$]]</f>
        <v>89.74</v>
      </c>
      <c r="H35" t="s">
        <v>396</v>
      </c>
      <c r="I35">
        <v>770001405</v>
      </c>
      <c r="J35">
        <f>VLOOKUP(Module[[#This Row],[Module'#]],Components!$A:$D,4,FALSE)</f>
        <v>89.74</v>
      </c>
      <c r="M35" t="s">
        <v>190</v>
      </c>
      <c r="N35" t="s">
        <v>189</v>
      </c>
      <c r="O35">
        <v>5</v>
      </c>
      <c r="P35" t="s">
        <v>203</v>
      </c>
      <c r="Q35">
        <v>24</v>
      </c>
      <c r="R35" t="str">
        <f>CONCATENATE(Module[[#This Row],[Mod]],Module[[#This Row],[Lens]])</f>
        <v>B5</v>
      </c>
    </row>
    <row r="36" spans="1:18" x14ac:dyDescent="0.25">
      <c r="A36" t="s">
        <v>314</v>
      </c>
      <c r="B36" t="s">
        <v>344</v>
      </c>
      <c r="F36" t="str">
        <f>CONCATENATE(Module[[#This Row],[Voltage]],Module[[#This Row],[Mod]],Module[[#This Row],[Lens]],Module[[#This Row],[Base]])</f>
        <v>24B6B</v>
      </c>
      <c r="G36">
        <f>Module[[#This Row],[Mod$]]+Module[[#This Row],[Bulb$]]</f>
        <v>89.74</v>
      </c>
      <c r="H36" t="s">
        <v>402</v>
      </c>
      <c r="I36">
        <v>770005405</v>
      </c>
      <c r="J36">
        <f>VLOOKUP(Module[[#This Row],[Module'#]],Components!$A:$D,4,FALSE)</f>
        <v>89.74</v>
      </c>
      <c r="M36" t="s">
        <v>189</v>
      </c>
      <c r="N36" t="s">
        <v>189</v>
      </c>
      <c r="O36">
        <v>6</v>
      </c>
      <c r="P36" t="s">
        <v>204</v>
      </c>
      <c r="Q36">
        <v>24</v>
      </c>
      <c r="R36" t="str">
        <f>CONCATENATE(Module[[#This Row],[Mod]],Module[[#This Row],[Lens]])</f>
        <v>B6</v>
      </c>
    </row>
    <row r="37" spans="1:18" x14ac:dyDescent="0.25">
      <c r="A37" t="s">
        <v>315</v>
      </c>
      <c r="B37" t="s">
        <v>358</v>
      </c>
      <c r="F37" t="str">
        <f>CONCATENATE(Module[[#This Row],[Voltage]],Module[[#This Row],[Mod]],Module[[#This Row],[Lens]],Module[[#This Row],[Base]])</f>
        <v>24B6G</v>
      </c>
      <c r="G37">
        <f>Module[[#This Row],[Mod$]]+Module[[#This Row],[Bulb$]]</f>
        <v>89.74</v>
      </c>
      <c r="H37" t="s">
        <v>402</v>
      </c>
      <c r="I37">
        <v>770005405</v>
      </c>
      <c r="J37">
        <f>VLOOKUP(Module[[#This Row],[Module'#]],Components!$A:$D,4,FALSE)</f>
        <v>89.74</v>
      </c>
      <c r="M37" t="s">
        <v>190</v>
      </c>
      <c r="N37" t="s">
        <v>189</v>
      </c>
      <c r="O37">
        <v>6</v>
      </c>
      <c r="P37" t="s">
        <v>204</v>
      </c>
      <c r="Q37">
        <v>24</v>
      </c>
      <c r="R37" t="str">
        <f>CONCATENATE(Module[[#This Row],[Mod]],Module[[#This Row],[Lens]])</f>
        <v>B6</v>
      </c>
    </row>
    <row r="38" spans="1:18" x14ac:dyDescent="0.25">
      <c r="A38" t="s">
        <v>15</v>
      </c>
      <c r="B38" t="s">
        <v>350</v>
      </c>
      <c r="F38" t="str">
        <f>CONCATENATE(Module[[#This Row],[Voltage]],Module[[#This Row],[Mod]],Module[[#This Row],[Lens]],Module[[#This Row],[Base]])</f>
        <v>24B7B</v>
      </c>
      <c r="G38">
        <f>Module[[#This Row],[Mod$]]+Module[[#This Row],[Bulb$]]</f>
        <v>89.74</v>
      </c>
      <c r="H38" t="s">
        <v>408</v>
      </c>
      <c r="I38">
        <v>770004405</v>
      </c>
      <c r="J38">
        <f>VLOOKUP(Module[[#This Row],[Module'#]],Components!$A:$D,4,FALSE)</f>
        <v>89.74</v>
      </c>
      <c r="M38" t="s">
        <v>189</v>
      </c>
      <c r="N38" t="s">
        <v>189</v>
      </c>
      <c r="O38">
        <v>7</v>
      </c>
      <c r="P38" t="s">
        <v>205</v>
      </c>
      <c r="Q38">
        <v>24</v>
      </c>
      <c r="R38" t="str">
        <f>CONCATENATE(Module[[#This Row],[Mod]],Module[[#This Row],[Lens]])</f>
        <v>B7</v>
      </c>
    </row>
    <row r="39" spans="1:18" x14ac:dyDescent="0.25">
      <c r="A39" t="s">
        <v>316</v>
      </c>
      <c r="B39" t="s">
        <v>366</v>
      </c>
      <c r="F39" t="str">
        <f>CONCATENATE(Module[[#This Row],[Voltage]],Module[[#This Row],[Mod]],Module[[#This Row],[Lens]],Module[[#This Row],[Base]])</f>
        <v>24B7G</v>
      </c>
      <c r="G39">
        <f>Module[[#This Row],[Mod$]]+Module[[#This Row],[Bulb$]]</f>
        <v>89.74</v>
      </c>
      <c r="H39" t="s">
        <v>408</v>
      </c>
      <c r="I39">
        <v>770004405</v>
      </c>
      <c r="J39">
        <f>VLOOKUP(Module[[#This Row],[Module'#]],Components!$A:$D,4,FALSE)</f>
        <v>89.74</v>
      </c>
      <c r="M39" t="s">
        <v>190</v>
      </c>
      <c r="N39" t="s">
        <v>189</v>
      </c>
      <c r="O39">
        <v>7</v>
      </c>
      <c r="P39" t="s">
        <v>205</v>
      </c>
      <c r="Q39">
        <v>24</v>
      </c>
      <c r="R39" t="str">
        <f>CONCATENATE(Module[[#This Row],[Mod]],Module[[#This Row],[Lens]])</f>
        <v>B7</v>
      </c>
    </row>
    <row r="40" spans="1:18" x14ac:dyDescent="0.25">
      <c r="A40" t="s">
        <v>317</v>
      </c>
      <c r="B40" t="s">
        <v>372</v>
      </c>
      <c r="F40" t="str">
        <f>CONCATENATE(Module[[#This Row],[Voltage]],Module[[#This Row],[Mod]],Module[[#This Row],[Lens]],Module[[#This Row],[Base]])</f>
        <v>24B8B</v>
      </c>
      <c r="G40">
        <f>Module[[#This Row],[Mod$]]+Module[[#This Row],[Bulb$]]</f>
        <v>89.74</v>
      </c>
      <c r="H40" t="s">
        <v>428</v>
      </c>
      <c r="I40">
        <v>770007405</v>
      </c>
      <c r="J40">
        <f>VLOOKUP(Module[[#This Row],[Module'#]],Components!$A:$D,4,FALSE)</f>
        <v>89.74</v>
      </c>
      <c r="M40" t="s">
        <v>189</v>
      </c>
      <c r="N40" t="s">
        <v>189</v>
      </c>
      <c r="O40">
        <v>8</v>
      </c>
      <c r="P40" t="s">
        <v>206</v>
      </c>
      <c r="Q40">
        <v>24</v>
      </c>
      <c r="R40" t="str">
        <f>CONCATENATE(Module[[#This Row],[Mod]],Module[[#This Row],[Lens]])</f>
        <v>B8</v>
      </c>
    </row>
    <row r="41" spans="1:18" x14ac:dyDescent="0.25">
      <c r="A41" t="s">
        <v>16</v>
      </c>
      <c r="B41" t="s">
        <v>378</v>
      </c>
      <c r="F41" t="str">
        <f>CONCATENATE(Module[[#This Row],[Voltage]],Module[[#This Row],[Mod]],Module[[#This Row],[Lens]],Module[[#This Row],[Base]])</f>
        <v>24B8G</v>
      </c>
      <c r="G41">
        <f>Module[[#This Row],[Mod$]]+Module[[#This Row],[Bulb$]]</f>
        <v>89.74</v>
      </c>
      <c r="H41" t="s">
        <v>428</v>
      </c>
      <c r="I41">
        <v>770007405</v>
      </c>
      <c r="J41">
        <f>VLOOKUP(Module[[#This Row],[Module'#]],Components!$A:$D,4,FALSE)</f>
        <v>89.74</v>
      </c>
      <c r="M41" t="s">
        <v>190</v>
      </c>
      <c r="N41" t="s">
        <v>189</v>
      </c>
      <c r="O41">
        <v>8</v>
      </c>
      <c r="P41" t="s">
        <v>206</v>
      </c>
      <c r="Q41">
        <v>24</v>
      </c>
      <c r="R41" t="str">
        <f>CONCATENATE(Module[[#This Row],[Mod]],Module[[#This Row],[Lens]])</f>
        <v>B8</v>
      </c>
    </row>
    <row r="42" spans="1:18" x14ac:dyDescent="0.25">
      <c r="A42" t="s">
        <v>318</v>
      </c>
      <c r="B42" t="s">
        <v>359</v>
      </c>
      <c r="F42" t="str">
        <f>CONCATENATE(Module[[#This Row],[Voltage]],Module[[#This Row],[Mod]],Module[[#This Row],[Lens]],Module[[#This Row],[Base]])</f>
        <v>120B3B</v>
      </c>
      <c r="G42">
        <f>Module[[#This Row],[Mod$]]+Module[[#This Row],[Bulb$]]</f>
        <v>73.98</v>
      </c>
      <c r="H42" t="s">
        <v>414</v>
      </c>
      <c r="I42">
        <v>770006310</v>
      </c>
      <c r="J42">
        <f>VLOOKUP(Module[[#This Row],[Module'#]],Components!$A:$D,4,FALSE)</f>
        <v>73.98</v>
      </c>
      <c r="M42" t="s">
        <v>189</v>
      </c>
      <c r="N42" t="s">
        <v>189</v>
      </c>
      <c r="O42">
        <v>3</v>
      </c>
      <c r="P42" t="s">
        <v>201</v>
      </c>
      <c r="Q42">
        <v>120</v>
      </c>
      <c r="R42" t="str">
        <f>CONCATENATE(Module[[#This Row],[Mod]],Module[[#This Row],[Lens]])</f>
        <v>B3</v>
      </c>
    </row>
    <row r="43" spans="1:18" x14ac:dyDescent="0.25">
      <c r="A43" t="s">
        <v>319</v>
      </c>
      <c r="B43" t="s">
        <v>351</v>
      </c>
      <c r="F43" t="str">
        <f>CONCATENATE(Module[[#This Row],[Voltage]],Module[[#This Row],[Mod]],Module[[#This Row],[Lens]],Module[[#This Row],[Base]])</f>
        <v>120B3G</v>
      </c>
      <c r="G43">
        <f>Module[[#This Row],[Mod$]]+Module[[#This Row],[Bulb$]]</f>
        <v>73.98</v>
      </c>
      <c r="H43" t="s">
        <v>414</v>
      </c>
      <c r="I43">
        <v>770006310</v>
      </c>
      <c r="J43">
        <f>VLOOKUP(Module[[#This Row],[Module'#]],Components!$A:$D,4,FALSE)</f>
        <v>73.98</v>
      </c>
      <c r="M43" t="s">
        <v>190</v>
      </c>
      <c r="N43" t="s">
        <v>189</v>
      </c>
      <c r="O43">
        <v>3</v>
      </c>
      <c r="P43" t="s">
        <v>201</v>
      </c>
      <c r="Q43">
        <v>120</v>
      </c>
      <c r="R43" t="str">
        <f>CONCATENATE(Module[[#This Row],[Mod]],Module[[#This Row],[Lens]])</f>
        <v>B3</v>
      </c>
    </row>
    <row r="44" spans="1:18" x14ac:dyDescent="0.25">
      <c r="A44" t="s">
        <v>211</v>
      </c>
      <c r="B44" t="s">
        <v>345</v>
      </c>
      <c r="F44" t="str">
        <f>CONCATENATE(Module[[#This Row],[Voltage]],Module[[#This Row],[Mod]],Module[[#This Row],[Lens]],Module[[#This Row],[Base]])</f>
        <v>120B4B</v>
      </c>
      <c r="G44">
        <f>Module[[#This Row],[Mod$]]+Module[[#This Row],[Bulb$]]</f>
        <v>73.98</v>
      </c>
      <c r="H44" t="s">
        <v>422</v>
      </c>
      <c r="I44">
        <v>770002310</v>
      </c>
      <c r="J44">
        <f>VLOOKUP(Module[[#This Row],[Module'#]],Components!$A:$D,4,FALSE)</f>
        <v>73.98</v>
      </c>
      <c r="M44" t="s">
        <v>189</v>
      </c>
      <c r="N44" t="s">
        <v>189</v>
      </c>
      <c r="O44">
        <v>4</v>
      </c>
      <c r="P44" t="s">
        <v>202</v>
      </c>
      <c r="Q44">
        <v>120</v>
      </c>
      <c r="R44" t="str">
        <f>CONCATENATE(Module[[#This Row],[Mod]],Module[[#This Row],[Lens]])</f>
        <v>B4</v>
      </c>
    </row>
    <row r="45" spans="1:18" x14ac:dyDescent="0.25">
      <c r="A45" t="s">
        <v>212</v>
      </c>
      <c r="B45" t="s">
        <v>360</v>
      </c>
      <c r="F45" t="str">
        <f>CONCATENATE(Module[[#This Row],[Voltage]],Module[[#This Row],[Mod]],Module[[#This Row],[Lens]],Module[[#This Row],[Base]])</f>
        <v>120B4G</v>
      </c>
      <c r="G45">
        <f>Module[[#This Row],[Mod$]]+Module[[#This Row],[Bulb$]]</f>
        <v>73.98</v>
      </c>
      <c r="H45" t="s">
        <v>422</v>
      </c>
      <c r="I45">
        <v>770002310</v>
      </c>
      <c r="J45">
        <f>VLOOKUP(Module[[#This Row],[Module'#]],Components!$A:$D,4,FALSE)</f>
        <v>73.98</v>
      </c>
      <c r="M45" t="s">
        <v>190</v>
      </c>
      <c r="N45" t="s">
        <v>189</v>
      </c>
      <c r="O45">
        <v>4</v>
      </c>
      <c r="P45" t="s">
        <v>202</v>
      </c>
      <c r="Q45">
        <v>120</v>
      </c>
      <c r="R45" t="str">
        <f>CONCATENATE(Module[[#This Row],[Mod]],Module[[#This Row],[Lens]])</f>
        <v>B4</v>
      </c>
    </row>
    <row r="46" spans="1:18" x14ac:dyDescent="0.25">
      <c r="A46" t="s">
        <v>208</v>
      </c>
      <c r="B46" t="s">
        <v>352</v>
      </c>
      <c r="F46" t="str">
        <f>CONCATENATE(Module[[#This Row],[Voltage]],Module[[#This Row],[Mod]],Module[[#This Row],[Lens]],Module[[#This Row],[Base]])</f>
        <v>120B5B</v>
      </c>
      <c r="G46">
        <f>Module[[#This Row],[Mod$]]+Module[[#This Row],[Bulb$]]</f>
        <v>73.98</v>
      </c>
      <c r="H46" t="s">
        <v>396</v>
      </c>
      <c r="I46">
        <v>770001310</v>
      </c>
      <c r="J46">
        <f>VLOOKUP(Module[[#This Row],[Module'#]],Components!$A:$D,4,FALSE)</f>
        <v>73.98</v>
      </c>
      <c r="M46" t="s">
        <v>189</v>
      </c>
      <c r="N46" t="s">
        <v>189</v>
      </c>
      <c r="O46">
        <v>5</v>
      </c>
      <c r="P46" t="s">
        <v>203</v>
      </c>
      <c r="Q46">
        <v>120</v>
      </c>
      <c r="R46" t="str">
        <f>CONCATENATE(Module[[#This Row],[Mod]],Module[[#This Row],[Lens]])</f>
        <v>B5</v>
      </c>
    </row>
    <row r="47" spans="1:18" x14ac:dyDescent="0.25">
      <c r="A47" t="s">
        <v>209</v>
      </c>
      <c r="B47" t="s">
        <v>367</v>
      </c>
      <c r="F47" t="str">
        <f>CONCATENATE(Module[[#This Row],[Voltage]],Module[[#This Row],[Mod]],Module[[#This Row],[Lens]],Module[[#This Row],[Base]])</f>
        <v>120B5G</v>
      </c>
      <c r="G47">
        <f>Module[[#This Row],[Mod$]]+Module[[#This Row],[Bulb$]]</f>
        <v>73.98</v>
      </c>
      <c r="H47" t="s">
        <v>396</v>
      </c>
      <c r="I47">
        <v>770001310</v>
      </c>
      <c r="J47">
        <f>VLOOKUP(Module[[#This Row],[Module'#]],Components!$A:$D,4,FALSE)</f>
        <v>73.98</v>
      </c>
      <c r="M47" t="s">
        <v>190</v>
      </c>
      <c r="N47" t="s">
        <v>189</v>
      </c>
      <c r="O47">
        <v>5</v>
      </c>
      <c r="P47" t="s">
        <v>203</v>
      </c>
      <c r="Q47">
        <v>120</v>
      </c>
      <c r="R47" t="str">
        <f>CONCATENATE(Module[[#This Row],[Mod]],Module[[#This Row],[Lens]])</f>
        <v>B5</v>
      </c>
    </row>
    <row r="48" spans="1:18" x14ac:dyDescent="0.25">
      <c r="A48" t="s">
        <v>210</v>
      </c>
      <c r="B48" t="s">
        <v>373</v>
      </c>
      <c r="F48" t="str">
        <f>CONCATENATE(Module[[#This Row],[Voltage]],Module[[#This Row],[Mod]],Module[[#This Row],[Lens]],Module[[#This Row],[Base]])</f>
        <v>120B6B</v>
      </c>
      <c r="G48">
        <f>Module[[#This Row],[Mod$]]+Module[[#This Row],[Bulb$]]</f>
        <v>73.98</v>
      </c>
      <c r="H48" t="s">
        <v>402</v>
      </c>
      <c r="I48">
        <v>770005310</v>
      </c>
      <c r="J48">
        <f>VLOOKUP(Module[[#This Row],[Module'#]],Components!$A:$D,4,FALSE)</f>
        <v>73.98</v>
      </c>
      <c r="M48" t="s">
        <v>189</v>
      </c>
      <c r="N48" t="s">
        <v>189</v>
      </c>
      <c r="O48">
        <v>6</v>
      </c>
      <c r="P48" t="s">
        <v>204</v>
      </c>
      <c r="Q48">
        <v>120</v>
      </c>
      <c r="R48" t="str">
        <f>CONCATENATE(Module[[#This Row],[Mod]],Module[[#This Row],[Lens]])</f>
        <v>B6</v>
      </c>
    </row>
    <row r="49" spans="1:18" x14ac:dyDescent="0.25">
      <c r="A49" t="s">
        <v>213</v>
      </c>
      <c r="B49" t="s">
        <v>379</v>
      </c>
      <c r="F49" t="str">
        <f>CONCATENATE(Module[[#This Row],[Voltage]],Module[[#This Row],[Mod]],Module[[#This Row],[Lens]],Module[[#This Row],[Base]])</f>
        <v>120B6G</v>
      </c>
      <c r="G49">
        <f>Module[[#This Row],[Mod$]]+Module[[#This Row],[Bulb$]]</f>
        <v>73.98</v>
      </c>
      <c r="H49" t="s">
        <v>402</v>
      </c>
      <c r="I49">
        <v>770005310</v>
      </c>
      <c r="J49">
        <f>VLOOKUP(Module[[#This Row],[Module'#]],Components!$A:$D,4,FALSE)</f>
        <v>73.98</v>
      </c>
      <c r="M49" t="s">
        <v>190</v>
      </c>
      <c r="N49" t="s">
        <v>189</v>
      </c>
      <c r="O49">
        <v>6</v>
      </c>
      <c r="P49" t="s">
        <v>204</v>
      </c>
      <c r="Q49">
        <v>120</v>
      </c>
      <c r="R49" t="str">
        <f>CONCATENATE(Module[[#This Row],[Mod]],Module[[#This Row],[Lens]])</f>
        <v>B6</v>
      </c>
    </row>
    <row r="50" spans="1:18" x14ac:dyDescent="0.25">
      <c r="A50" t="s">
        <v>320</v>
      </c>
      <c r="B50" t="s">
        <v>346</v>
      </c>
      <c r="F50" t="str">
        <f>CONCATENATE(Module[[#This Row],[Voltage]],Module[[#This Row],[Mod]],Module[[#This Row],[Lens]],Module[[#This Row],[Base]])</f>
        <v>120B7B</v>
      </c>
      <c r="G50">
        <f>Module[[#This Row],[Mod$]]+Module[[#This Row],[Bulb$]]</f>
        <v>73.98</v>
      </c>
      <c r="H50" t="s">
        <v>408</v>
      </c>
      <c r="I50">
        <v>770004310</v>
      </c>
      <c r="J50">
        <f>VLOOKUP(Module[[#This Row],[Module'#]],Components!$A:$D,4,FALSE)</f>
        <v>73.98</v>
      </c>
      <c r="M50" t="s">
        <v>189</v>
      </c>
      <c r="N50" t="s">
        <v>189</v>
      </c>
      <c r="O50">
        <v>7</v>
      </c>
      <c r="P50" t="s">
        <v>205</v>
      </c>
      <c r="Q50">
        <v>120</v>
      </c>
      <c r="R50" t="str">
        <f>CONCATENATE(Module[[#This Row],[Mod]],Module[[#This Row],[Lens]])</f>
        <v>B7</v>
      </c>
    </row>
    <row r="51" spans="1:18" x14ac:dyDescent="0.25">
      <c r="A51" t="s">
        <v>25</v>
      </c>
      <c r="B51" t="s">
        <v>361</v>
      </c>
      <c r="F51" t="str">
        <f>CONCATENATE(Module[[#This Row],[Voltage]],Module[[#This Row],[Mod]],Module[[#This Row],[Lens]],Module[[#This Row],[Base]])</f>
        <v>120B7G</v>
      </c>
      <c r="G51">
        <f>Module[[#This Row],[Mod$]]+Module[[#This Row],[Bulb$]]</f>
        <v>73.98</v>
      </c>
      <c r="H51" t="s">
        <v>408</v>
      </c>
      <c r="I51">
        <v>770004310</v>
      </c>
      <c r="J51">
        <f>VLOOKUP(Module[[#This Row],[Module'#]],Components!$A:$D,4,FALSE)</f>
        <v>73.98</v>
      </c>
      <c r="M51" t="s">
        <v>190</v>
      </c>
      <c r="N51" t="s">
        <v>189</v>
      </c>
      <c r="O51">
        <v>7</v>
      </c>
      <c r="P51" t="s">
        <v>205</v>
      </c>
      <c r="Q51">
        <v>120</v>
      </c>
      <c r="R51" t="str">
        <f>CONCATENATE(Module[[#This Row],[Mod]],Module[[#This Row],[Lens]])</f>
        <v>B7</v>
      </c>
    </row>
    <row r="52" spans="1:18" x14ac:dyDescent="0.25">
      <c r="A52" t="s">
        <v>27</v>
      </c>
      <c r="B52" t="s">
        <v>353</v>
      </c>
      <c r="F52" t="str">
        <f>CONCATENATE(Module[[#This Row],[Voltage]],Module[[#This Row],[Mod]],Module[[#This Row],[Lens]],Module[[#This Row],[Base]])</f>
        <v>120B8B</v>
      </c>
      <c r="G52">
        <f>Module[[#This Row],[Mod$]]+Module[[#This Row],[Bulb$]]</f>
        <v>73.98</v>
      </c>
      <c r="H52" t="s">
        <v>428</v>
      </c>
      <c r="I52">
        <v>770007310</v>
      </c>
      <c r="J52">
        <f>VLOOKUP(Module[[#This Row],[Module'#]],Components!$A:$D,4,FALSE)</f>
        <v>73.98</v>
      </c>
      <c r="M52" t="s">
        <v>189</v>
      </c>
      <c r="N52" t="s">
        <v>189</v>
      </c>
      <c r="O52">
        <v>8</v>
      </c>
      <c r="P52" t="s">
        <v>206</v>
      </c>
      <c r="Q52">
        <v>120</v>
      </c>
      <c r="R52" t="str">
        <f>CONCATENATE(Module[[#This Row],[Mod]],Module[[#This Row],[Lens]])</f>
        <v>B8</v>
      </c>
    </row>
    <row r="53" spans="1:18" x14ac:dyDescent="0.25">
      <c r="A53" t="s">
        <v>28</v>
      </c>
      <c r="B53" t="s">
        <v>368</v>
      </c>
      <c r="F53" t="str">
        <f>CONCATENATE(Module[[#This Row],[Voltage]],Module[[#This Row],[Mod]],Module[[#This Row],[Lens]],Module[[#This Row],[Base]])</f>
        <v>120B8G</v>
      </c>
      <c r="G53">
        <f>Module[[#This Row],[Mod$]]+Module[[#This Row],[Bulb$]]</f>
        <v>73.98</v>
      </c>
      <c r="H53" t="s">
        <v>428</v>
      </c>
      <c r="I53">
        <v>770007310</v>
      </c>
      <c r="J53">
        <f>VLOOKUP(Module[[#This Row],[Module'#]],Components!$A:$D,4,FALSE)</f>
        <v>73.98</v>
      </c>
      <c r="M53" t="s">
        <v>190</v>
      </c>
      <c r="N53" t="s">
        <v>189</v>
      </c>
      <c r="O53">
        <v>8</v>
      </c>
      <c r="P53" t="s">
        <v>206</v>
      </c>
      <c r="Q53">
        <v>120</v>
      </c>
      <c r="R53" t="str">
        <f>CONCATENATE(Module[[#This Row],[Mod]],Module[[#This Row],[Lens]])</f>
        <v>B8</v>
      </c>
    </row>
    <row r="54" spans="1:18" x14ac:dyDescent="0.25">
      <c r="A54" t="s">
        <v>29</v>
      </c>
      <c r="B54" t="s">
        <v>374</v>
      </c>
      <c r="F54" t="str">
        <f>CONCATENATE(Module[[#This Row],[Voltage]],Module[[#This Row],[Mod]],Module[[#This Row],[Lens]],Module[[#This Row],[Base]])</f>
        <v>240B3B</v>
      </c>
      <c r="G54">
        <f>Module[[#This Row],[Mod$]]+Module[[#This Row],[Bulb$]]</f>
        <v>73.98</v>
      </c>
      <c r="H54" t="s">
        <v>414</v>
      </c>
      <c r="I54">
        <v>770006313</v>
      </c>
      <c r="J54">
        <f>VLOOKUP(Module[[#This Row],[Module'#]],Components!$A:$D,4,FALSE)</f>
        <v>73.98</v>
      </c>
      <c r="M54" t="s">
        <v>189</v>
      </c>
      <c r="N54" t="s">
        <v>189</v>
      </c>
      <c r="O54">
        <v>3</v>
      </c>
      <c r="P54" t="s">
        <v>201</v>
      </c>
      <c r="Q54">
        <v>240</v>
      </c>
      <c r="R54" t="str">
        <f>CONCATENATE(Module[[#This Row],[Mod]],Module[[#This Row],[Lens]])</f>
        <v>B3</v>
      </c>
    </row>
    <row r="55" spans="1:18" x14ac:dyDescent="0.25">
      <c r="A55" t="s">
        <v>30</v>
      </c>
      <c r="B55" t="s">
        <v>380</v>
      </c>
      <c r="F55" t="str">
        <f>CONCATENATE(Module[[#This Row],[Voltage]],Module[[#This Row],[Mod]],Module[[#This Row],[Lens]],Module[[#This Row],[Base]])</f>
        <v>240B3G</v>
      </c>
      <c r="G55">
        <f>Module[[#This Row],[Mod$]]+Module[[#This Row],[Bulb$]]</f>
        <v>73.98</v>
      </c>
      <c r="H55" t="s">
        <v>414</v>
      </c>
      <c r="I55">
        <v>770006313</v>
      </c>
      <c r="J55">
        <f>VLOOKUP(Module[[#This Row],[Module'#]],Components!$A:$D,4,FALSE)</f>
        <v>73.98</v>
      </c>
      <c r="M55" t="s">
        <v>190</v>
      </c>
      <c r="N55" t="s">
        <v>189</v>
      </c>
      <c r="O55">
        <v>3</v>
      </c>
      <c r="P55" t="s">
        <v>201</v>
      </c>
      <c r="Q55">
        <v>240</v>
      </c>
      <c r="R55" t="str">
        <f>CONCATENATE(Module[[#This Row],[Mod]],Module[[#This Row],[Lens]])</f>
        <v>B3</v>
      </c>
    </row>
    <row r="56" spans="1:18" x14ac:dyDescent="0.25">
      <c r="A56" t="s">
        <v>12</v>
      </c>
      <c r="B56" t="s">
        <v>347</v>
      </c>
      <c r="F56" t="str">
        <f>CONCATENATE(Module[[#This Row],[Voltage]],Module[[#This Row],[Mod]],Module[[#This Row],[Lens]],Module[[#This Row],[Base]])</f>
        <v>240B4B</v>
      </c>
      <c r="G56">
        <f>Module[[#This Row],[Mod$]]+Module[[#This Row],[Bulb$]]</f>
        <v>73.98</v>
      </c>
      <c r="H56" t="s">
        <v>422</v>
      </c>
      <c r="I56">
        <v>770002313</v>
      </c>
      <c r="J56">
        <f>VLOOKUP(Module[[#This Row],[Module'#]],Components!$A:$D,4,FALSE)</f>
        <v>73.98</v>
      </c>
      <c r="M56" t="s">
        <v>189</v>
      </c>
      <c r="N56" t="s">
        <v>189</v>
      </c>
      <c r="O56">
        <v>4</v>
      </c>
      <c r="P56" t="s">
        <v>202</v>
      </c>
      <c r="Q56">
        <v>240</v>
      </c>
      <c r="R56" t="str">
        <f>CONCATENATE(Module[[#This Row],[Mod]],Module[[#This Row],[Lens]])</f>
        <v>B4</v>
      </c>
    </row>
    <row r="57" spans="1:18" x14ac:dyDescent="0.25">
      <c r="A57" t="s">
        <v>13</v>
      </c>
      <c r="B57" t="s">
        <v>362</v>
      </c>
      <c r="F57" t="str">
        <f>CONCATENATE(Module[[#This Row],[Voltage]],Module[[#This Row],[Mod]],Module[[#This Row],[Lens]],Module[[#This Row],[Base]])</f>
        <v>240B4G</v>
      </c>
      <c r="G57">
        <f>Module[[#This Row],[Mod$]]+Module[[#This Row],[Bulb$]]</f>
        <v>73.98</v>
      </c>
      <c r="H57" t="s">
        <v>422</v>
      </c>
      <c r="I57">
        <v>770002313</v>
      </c>
      <c r="J57">
        <f>VLOOKUP(Module[[#This Row],[Module'#]],Components!$A:$D,4,FALSE)</f>
        <v>73.98</v>
      </c>
      <c r="M57" t="s">
        <v>190</v>
      </c>
      <c r="N57" t="s">
        <v>189</v>
      </c>
      <c r="O57">
        <v>4</v>
      </c>
      <c r="P57" t="s">
        <v>202</v>
      </c>
      <c r="Q57">
        <v>240</v>
      </c>
      <c r="R57" t="str">
        <f>CONCATENATE(Module[[#This Row],[Mod]],Module[[#This Row],[Lens]])</f>
        <v>B4</v>
      </c>
    </row>
    <row r="58" spans="1:18" x14ac:dyDescent="0.25">
      <c r="A58" t="s">
        <v>321</v>
      </c>
      <c r="B58" t="s">
        <v>354</v>
      </c>
      <c r="F58" t="str">
        <f>CONCATENATE(Module[[#This Row],[Voltage]],Module[[#This Row],[Mod]],Module[[#This Row],[Lens]],Module[[#This Row],[Base]])</f>
        <v>240B5B</v>
      </c>
      <c r="G58">
        <f>Module[[#This Row],[Mod$]]+Module[[#This Row],[Bulb$]]</f>
        <v>73.98</v>
      </c>
      <c r="H58" t="s">
        <v>396</v>
      </c>
      <c r="I58">
        <v>770001313</v>
      </c>
      <c r="J58">
        <f>VLOOKUP(Module[[#This Row],[Module'#]],Components!$A:$D,4,FALSE)</f>
        <v>73.98</v>
      </c>
      <c r="M58" t="s">
        <v>189</v>
      </c>
      <c r="N58" t="s">
        <v>189</v>
      </c>
      <c r="O58">
        <v>5</v>
      </c>
      <c r="P58" t="s">
        <v>203</v>
      </c>
      <c r="Q58">
        <v>240</v>
      </c>
      <c r="R58" t="str">
        <f>CONCATENATE(Module[[#This Row],[Mod]],Module[[#This Row],[Lens]])</f>
        <v>B5</v>
      </c>
    </row>
    <row r="59" spans="1:18" x14ac:dyDescent="0.25">
      <c r="A59" t="s">
        <v>322</v>
      </c>
      <c r="B59" t="s">
        <v>369</v>
      </c>
      <c r="F59" t="str">
        <f>CONCATENATE(Module[[#This Row],[Voltage]],Module[[#This Row],[Mod]],Module[[#This Row],[Lens]],Module[[#This Row],[Base]])</f>
        <v>240B5G</v>
      </c>
      <c r="G59">
        <f>Module[[#This Row],[Mod$]]+Module[[#This Row],[Bulb$]]</f>
        <v>73.98</v>
      </c>
      <c r="H59" t="s">
        <v>396</v>
      </c>
      <c r="I59">
        <v>770001313</v>
      </c>
      <c r="J59">
        <f>VLOOKUP(Module[[#This Row],[Module'#]],Components!$A:$D,4,FALSE)</f>
        <v>73.98</v>
      </c>
      <c r="M59" t="s">
        <v>190</v>
      </c>
      <c r="N59" t="s">
        <v>189</v>
      </c>
      <c r="O59">
        <v>5</v>
      </c>
      <c r="P59" t="s">
        <v>203</v>
      </c>
      <c r="Q59">
        <v>240</v>
      </c>
      <c r="R59" t="str">
        <f>CONCATENATE(Module[[#This Row],[Mod]],Module[[#This Row],[Lens]])</f>
        <v>B5</v>
      </c>
    </row>
    <row r="60" spans="1:18" x14ac:dyDescent="0.25">
      <c r="A60" t="s">
        <v>17</v>
      </c>
      <c r="B60" t="s">
        <v>375</v>
      </c>
      <c r="F60" t="str">
        <f>CONCATENATE(Module[[#This Row],[Voltage]],Module[[#This Row],[Mod]],Module[[#This Row],[Lens]],Module[[#This Row],[Base]])</f>
        <v>240B6B</v>
      </c>
      <c r="G60">
        <f>Module[[#This Row],[Mod$]]+Module[[#This Row],[Bulb$]]</f>
        <v>73.98</v>
      </c>
      <c r="H60" t="s">
        <v>402</v>
      </c>
      <c r="I60">
        <v>770005313</v>
      </c>
      <c r="J60">
        <f>VLOOKUP(Module[[#This Row],[Module'#]],Components!$A:$D,4,FALSE)</f>
        <v>73.98</v>
      </c>
      <c r="M60" t="s">
        <v>189</v>
      </c>
      <c r="N60" t="s">
        <v>189</v>
      </c>
      <c r="O60">
        <v>6</v>
      </c>
      <c r="P60" t="s">
        <v>204</v>
      </c>
      <c r="Q60">
        <v>240</v>
      </c>
      <c r="R60" t="str">
        <f>CONCATENATE(Module[[#This Row],[Mod]],Module[[#This Row],[Lens]])</f>
        <v>B6</v>
      </c>
    </row>
    <row r="61" spans="1:18" x14ac:dyDescent="0.25">
      <c r="A61" t="s">
        <v>323</v>
      </c>
      <c r="B61" t="s">
        <v>381</v>
      </c>
      <c r="F61" t="str">
        <f>CONCATENATE(Module[[#This Row],[Voltage]],Module[[#This Row],[Mod]],Module[[#This Row],[Lens]],Module[[#This Row],[Base]])</f>
        <v>240B6G</v>
      </c>
      <c r="G61">
        <f>Module[[#This Row],[Mod$]]+Module[[#This Row],[Bulb$]]</f>
        <v>73.98</v>
      </c>
      <c r="H61" t="s">
        <v>402</v>
      </c>
      <c r="I61">
        <v>770005313</v>
      </c>
      <c r="J61">
        <f>VLOOKUP(Module[[#This Row],[Module'#]],Components!$A:$D,4,FALSE)</f>
        <v>73.98</v>
      </c>
      <c r="M61" t="s">
        <v>190</v>
      </c>
      <c r="N61" t="s">
        <v>189</v>
      </c>
      <c r="O61">
        <v>6</v>
      </c>
      <c r="P61" t="s">
        <v>204</v>
      </c>
      <c r="Q61">
        <v>240</v>
      </c>
      <c r="R61" t="str">
        <f>CONCATENATE(Module[[#This Row],[Mod]],Module[[#This Row],[Lens]])</f>
        <v>B6</v>
      </c>
    </row>
    <row r="62" spans="1:18" x14ac:dyDescent="0.25">
      <c r="A62" t="s">
        <v>24</v>
      </c>
      <c r="B62" t="s">
        <v>363</v>
      </c>
      <c r="F62" t="str">
        <f>CONCATENATE(Module[[#This Row],[Voltage]],Module[[#This Row],[Mod]],Module[[#This Row],[Lens]],Module[[#This Row],[Base]])</f>
        <v>240B7B</v>
      </c>
      <c r="G62">
        <f>Module[[#This Row],[Mod$]]+Module[[#This Row],[Bulb$]]</f>
        <v>73.98</v>
      </c>
      <c r="H62" t="s">
        <v>408</v>
      </c>
      <c r="I62">
        <v>770004313</v>
      </c>
      <c r="J62">
        <f>VLOOKUP(Module[[#This Row],[Module'#]],Components!$A:$D,4,FALSE)</f>
        <v>73.98</v>
      </c>
      <c r="M62" t="s">
        <v>189</v>
      </c>
      <c r="N62" t="s">
        <v>189</v>
      </c>
      <c r="O62">
        <v>7</v>
      </c>
      <c r="P62" t="s">
        <v>205</v>
      </c>
      <c r="Q62">
        <v>240</v>
      </c>
      <c r="R62" t="str">
        <f>CONCATENATE(Module[[#This Row],[Mod]],Module[[#This Row],[Lens]])</f>
        <v>B7</v>
      </c>
    </row>
    <row r="63" spans="1:18" x14ac:dyDescent="0.25">
      <c r="A63" t="s">
        <v>26</v>
      </c>
      <c r="B63" t="s">
        <v>355</v>
      </c>
      <c r="F63" t="str">
        <f>CONCATENATE(Module[[#This Row],[Voltage]],Module[[#This Row],[Mod]],Module[[#This Row],[Lens]],Module[[#This Row],[Base]])</f>
        <v>240B7G</v>
      </c>
      <c r="G63">
        <f>Module[[#This Row],[Mod$]]+Module[[#This Row],[Bulb$]]</f>
        <v>73.98</v>
      </c>
      <c r="H63" t="s">
        <v>408</v>
      </c>
      <c r="I63">
        <v>770004313</v>
      </c>
      <c r="J63">
        <f>VLOOKUP(Module[[#This Row],[Module'#]],Components!$A:$D,4,FALSE)</f>
        <v>73.98</v>
      </c>
      <c r="M63" t="s">
        <v>190</v>
      </c>
      <c r="N63" t="s">
        <v>189</v>
      </c>
      <c r="O63">
        <v>7</v>
      </c>
      <c r="P63" t="s">
        <v>205</v>
      </c>
      <c r="Q63">
        <v>240</v>
      </c>
      <c r="R63" t="str">
        <f>CONCATENATE(Module[[#This Row],[Mod]],Module[[#This Row],[Lens]])</f>
        <v>B7</v>
      </c>
    </row>
    <row r="64" spans="1:18" x14ac:dyDescent="0.25">
      <c r="A64" t="s">
        <v>324</v>
      </c>
      <c r="B64" t="s">
        <v>348</v>
      </c>
      <c r="F64" t="str">
        <f>CONCATENATE(Module[[#This Row],[Voltage]],Module[[#This Row],[Mod]],Module[[#This Row],[Lens]],Module[[#This Row],[Base]])</f>
        <v>240B8B</v>
      </c>
      <c r="G64">
        <f>Module[[#This Row],[Mod$]]+Module[[#This Row],[Bulb$]]</f>
        <v>73.98</v>
      </c>
      <c r="H64" t="s">
        <v>428</v>
      </c>
      <c r="I64">
        <v>770007313</v>
      </c>
      <c r="J64">
        <f>VLOOKUP(Module[[#This Row],[Module'#]],Components!$A:$D,4,FALSE)</f>
        <v>73.98</v>
      </c>
      <c r="M64" t="s">
        <v>189</v>
      </c>
      <c r="N64" t="s">
        <v>189</v>
      </c>
      <c r="O64">
        <v>8</v>
      </c>
      <c r="P64" t="s">
        <v>206</v>
      </c>
      <c r="Q64">
        <v>240</v>
      </c>
      <c r="R64" t="str">
        <f>CONCATENATE(Module[[#This Row],[Mod]],Module[[#This Row],[Lens]])</f>
        <v>B8</v>
      </c>
    </row>
    <row r="65" spans="1:18" x14ac:dyDescent="0.25">
      <c r="A65" t="s">
        <v>325</v>
      </c>
      <c r="B65" t="s">
        <v>364</v>
      </c>
      <c r="F65" t="str">
        <f>CONCATENATE(Module[[#This Row],[Voltage]],Module[[#This Row],[Mod]],Module[[#This Row],[Lens]],Module[[#This Row],[Base]])</f>
        <v>240B8G</v>
      </c>
      <c r="G65">
        <f>Module[[#This Row],[Mod$]]+Module[[#This Row],[Bulb$]]</f>
        <v>73.98</v>
      </c>
      <c r="H65" t="s">
        <v>428</v>
      </c>
      <c r="I65">
        <v>770007313</v>
      </c>
      <c r="J65">
        <f>VLOOKUP(Module[[#This Row],[Module'#]],Components!$A:$D,4,FALSE)</f>
        <v>73.98</v>
      </c>
      <c r="M65" t="s">
        <v>190</v>
      </c>
      <c r="N65" t="s">
        <v>189</v>
      </c>
      <c r="O65">
        <v>8</v>
      </c>
      <c r="P65" t="s">
        <v>206</v>
      </c>
      <c r="Q65">
        <v>240</v>
      </c>
      <c r="R65" t="str">
        <f>CONCATENATE(Module[[#This Row],[Mod]],Module[[#This Row],[Lens]])</f>
        <v>B8</v>
      </c>
    </row>
    <row r="66" spans="1:18" x14ac:dyDescent="0.25">
      <c r="A66" t="s">
        <v>326</v>
      </c>
      <c r="B66" t="s">
        <v>356</v>
      </c>
      <c r="F66" t="str">
        <f>CONCATENATE(Module[[#This Row],[Voltage]],Module[[#This Row],[Mod]],Module[[#This Row],[Lens]],Module[[#This Row],[Base]])</f>
        <v>12BS3B</v>
      </c>
      <c r="H66" t="s">
        <v>386</v>
      </c>
      <c r="M66" t="s">
        <v>189</v>
      </c>
      <c r="N66" t="s">
        <v>193</v>
      </c>
      <c r="O66">
        <v>3</v>
      </c>
      <c r="P66" t="s">
        <v>201</v>
      </c>
      <c r="Q66">
        <v>12</v>
      </c>
      <c r="R66" t="str">
        <f>CONCATENATE(Module[[#This Row],[Mod]],Module[[#This Row],[Lens]])</f>
        <v>BS3</v>
      </c>
    </row>
    <row r="67" spans="1:18" x14ac:dyDescent="0.25">
      <c r="A67" t="s">
        <v>327</v>
      </c>
      <c r="B67" t="s">
        <v>370</v>
      </c>
      <c r="F67" t="str">
        <f>CONCATENATE(Module[[#This Row],[Voltage]],Module[[#This Row],[Mod]],Module[[#This Row],[Lens]],Module[[#This Row],[Base]])</f>
        <v>12BS3G</v>
      </c>
      <c r="H67" t="s">
        <v>386</v>
      </c>
      <c r="M67" t="s">
        <v>190</v>
      </c>
      <c r="N67" t="s">
        <v>193</v>
      </c>
      <c r="O67">
        <v>3</v>
      </c>
      <c r="P67" t="s">
        <v>201</v>
      </c>
      <c r="Q67">
        <v>12</v>
      </c>
      <c r="R67" t="str">
        <f>CONCATENATE(Module[[#This Row],[Mod]],Module[[#This Row],[Lens]])</f>
        <v>BS3</v>
      </c>
    </row>
    <row r="68" spans="1:18" x14ac:dyDescent="0.25">
      <c r="A68" t="s">
        <v>328</v>
      </c>
      <c r="B68" t="s">
        <v>376</v>
      </c>
      <c r="F68" t="str">
        <f>CONCATENATE(Module[[#This Row],[Voltage]],Module[[#This Row],[Mod]],Module[[#This Row],[Lens]],Module[[#This Row],[Base]])</f>
        <v>12BS4B</v>
      </c>
      <c r="H68" t="s">
        <v>386</v>
      </c>
      <c r="M68" t="s">
        <v>189</v>
      </c>
      <c r="N68" t="s">
        <v>193</v>
      </c>
      <c r="O68">
        <v>4</v>
      </c>
      <c r="P68" t="s">
        <v>202</v>
      </c>
      <c r="Q68">
        <v>12</v>
      </c>
      <c r="R68" t="str">
        <f>CONCATENATE(Module[[#This Row],[Mod]],Module[[#This Row],[Lens]])</f>
        <v>BS4</v>
      </c>
    </row>
    <row r="69" spans="1:18" x14ac:dyDescent="0.25">
      <c r="A69" t="s">
        <v>329</v>
      </c>
      <c r="B69" t="s">
        <v>382</v>
      </c>
      <c r="F69" t="str">
        <f>CONCATENATE(Module[[#This Row],[Voltage]],Module[[#This Row],[Mod]],Module[[#This Row],[Lens]],Module[[#This Row],[Base]])</f>
        <v>12BS4G</v>
      </c>
      <c r="H69" t="s">
        <v>386</v>
      </c>
      <c r="M69" t="s">
        <v>190</v>
      </c>
      <c r="N69" t="s">
        <v>193</v>
      </c>
      <c r="O69">
        <v>4</v>
      </c>
      <c r="P69" t="s">
        <v>202</v>
      </c>
      <c r="Q69">
        <v>12</v>
      </c>
      <c r="R69" t="str">
        <f>CONCATENATE(Module[[#This Row],[Mod]],Module[[#This Row],[Lens]])</f>
        <v>BS4</v>
      </c>
    </row>
    <row r="70" spans="1:18" x14ac:dyDescent="0.25">
      <c r="A70" t="s">
        <v>330</v>
      </c>
      <c r="B70" t="s">
        <v>349</v>
      </c>
      <c r="F70" t="str">
        <f>CONCATENATE(Module[[#This Row],[Voltage]],Module[[#This Row],[Mod]],Module[[#This Row],[Lens]],Module[[#This Row],[Base]])</f>
        <v>12BS5B</v>
      </c>
      <c r="H70" t="s">
        <v>386</v>
      </c>
      <c r="M70" t="s">
        <v>189</v>
      </c>
      <c r="N70" t="s">
        <v>193</v>
      </c>
      <c r="O70">
        <v>5</v>
      </c>
      <c r="P70" t="s">
        <v>203</v>
      </c>
      <c r="Q70">
        <v>12</v>
      </c>
      <c r="R70" t="str">
        <f>CONCATENATE(Module[[#This Row],[Mod]],Module[[#This Row],[Lens]])</f>
        <v>BS5</v>
      </c>
    </row>
    <row r="71" spans="1:18" x14ac:dyDescent="0.25">
      <c r="A71" t="s">
        <v>331</v>
      </c>
      <c r="B71" t="s">
        <v>365</v>
      </c>
      <c r="F71" t="str">
        <f>CONCATENATE(Module[[#This Row],[Voltage]],Module[[#This Row],[Mod]],Module[[#This Row],[Lens]],Module[[#This Row],[Base]])</f>
        <v>12BS5G</v>
      </c>
      <c r="H71" t="s">
        <v>386</v>
      </c>
      <c r="M71" t="s">
        <v>190</v>
      </c>
      <c r="N71" t="s">
        <v>193</v>
      </c>
      <c r="O71">
        <v>5</v>
      </c>
      <c r="P71" t="s">
        <v>203</v>
      </c>
      <c r="Q71">
        <v>12</v>
      </c>
      <c r="R71" t="str">
        <f>CONCATENATE(Module[[#This Row],[Mod]],Module[[#This Row],[Lens]])</f>
        <v>BS5</v>
      </c>
    </row>
    <row r="72" spans="1:18" x14ac:dyDescent="0.25">
      <c r="A72" t="s">
        <v>332</v>
      </c>
      <c r="B72" t="s">
        <v>357</v>
      </c>
      <c r="F72" t="str">
        <f>CONCATENATE(Module[[#This Row],[Voltage]],Module[[#This Row],[Mod]],Module[[#This Row],[Lens]],Module[[#This Row],[Base]])</f>
        <v>12BS6B</v>
      </c>
      <c r="H72" t="s">
        <v>386</v>
      </c>
      <c r="M72" t="s">
        <v>189</v>
      </c>
      <c r="N72" t="s">
        <v>193</v>
      </c>
      <c r="O72">
        <v>6</v>
      </c>
      <c r="P72" t="s">
        <v>204</v>
      </c>
      <c r="Q72">
        <v>12</v>
      </c>
      <c r="R72" t="str">
        <f>CONCATENATE(Module[[#This Row],[Mod]],Module[[#This Row],[Lens]])</f>
        <v>BS6</v>
      </c>
    </row>
    <row r="73" spans="1:18" x14ac:dyDescent="0.25">
      <c r="A73" t="s">
        <v>333</v>
      </c>
      <c r="B73" t="s">
        <v>371</v>
      </c>
      <c r="F73" t="str">
        <f>CONCATENATE(Module[[#This Row],[Voltage]],Module[[#This Row],[Mod]],Module[[#This Row],[Lens]],Module[[#This Row],[Base]])</f>
        <v>12BS6G</v>
      </c>
      <c r="H73" t="s">
        <v>386</v>
      </c>
      <c r="M73" t="s">
        <v>190</v>
      </c>
      <c r="N73" t="s">
        <v>193</v>
      </c>
      <c r="O73">
        <v>6</v>
      </c>
      <c r="P73" t="s">
        <v>204</v>
      </c>
      <c r="Q73">
        <v>12</v>
      </c>
      <c r="R73" t="str">
        <f>CONCATENATE(Module[[#This Row],[Mod]],Module[[#This Row],[Lens]])</f>
        <v>BS6</v>
      </c>
    </row>
    <row r="74" spans="1:18" x14ac:dyDescent="0.25">
      <c r="A74" t="s">
        <v>334</v>
      </c>
      <c r="B74" t="s">
        <v>377</v>
      </c>
      <c r="F74" t="str">
        <f>CONCATENATE(Module[[#This Row],[Voltage]],Module[[#This Row],[Mod]],Module[[#This Row],[Lens]],Module[[#This Row],[Base]])</f>
        <v>12BS7B</v>
      </c>
      <c r="H74" t="s">
        <v>386</v>
      </c>
      <c r="M74" t="s">
        <v>189</v>
      </c>
      <c r="N74" t="s">
        <v>193</v>
      </c>
      <c r="O74">
        <v>7</v>
      </c>
      <c r="P74" t="s">
        <v>205</v>
      </c>
      <c r="Q74">
        <v>12</v>
      </c>
      <c r="R74" t="str">
        <f>CONCATENATE(Module[[#This Row],[Mod]],Module[[#This Row],[Lens]])</f>
        <v>BS7</v>
      </c>
    </row>
    <row r="75" spans="1:18" x14ac:dyDescent="0.25">
      <c r="A75" t="s">
        <v>335</v>
      </c>
      <c r="B75" t="s">
        <v>383</v>
      </c>
      <c r="F75" t="str">
        <f>CONCATENATE(Module[[#This Row],[Voltage]],Module[[#This Row],[Mod]],Module[[#This Row],[Lens]],Module[[#This Row],[Base]])</f>
        <v>12BS7G</v>
      </c>
      <c r="H75" t="s">
        <v>386</v>
      </c>
      <c r="M75" t="s">
        <v>190</v>
      </c>
      <c r="N75" t="s">
        <v>193</v>
      </c>
      <c r="O75">
        <v>7</v>
      </c>
      <c r="P75" t="s">
        <v>205</v>
      </c>
      <c r="Q75">
        <v>12</v>
      </c>
      <c r="R75" t="str">
        <f>CONCATENATE(Module[[#This Row],[Mod]],Module[[#This Row],[Lens]])</f>
        <v>BS7</v>
      </c>
    </row>
    <row r="76" spans="1:18" x14ac:dyDescent="0.25">
      <c r="A76" t="s">
        <v>198</v>
      </c>
      <c r="B76" t="s">
        <v>342</v>
      </c>
      <c r="F76" t="str">
        <f>CONCATENATE(Module[[#This Row],[Voltage]],Module[[#This Row],[Mod]],Module[[#This Row],[Lens]],Module[[#This Row],[Base]])</f>
        <v>12BS8B</v>
      </c>
      <c r="H76" t="s">
        <v>386</v>
      </c>
      <c r="M76" t="s">
        <v>189</v>
      </c>
      <c r="N76" t="s">
        <v>193</v>
      </c>
      <c r="O76">
        <v>8</v>
      </c>
      <c r="P76" t="s">
        <v>206</v>
      </c>
      <c r="Q76">
        <v>12</v>
      </c>
      <c r="R76" t="str">
        <f>CONCATENATE(Module[[#This Row],[Mod]],Module[[#This Row],[Lens]])</f>
        <v>BS8</v>
      </c>
    </row>
    <row r="77" spans="1:18" x14ac:dyDescent="0.25">
      <c r="A77" t="s">
        <v>197</v>
      </c>
      <c r="B77" t="s">
        <v>343</v>
      </c>
      <c r="F77" t="str">
        <f>CONCATENATE(Module[[#This Row],[Voltage]],Module[[#This Row],[Mod]],Module[[#This Row],[Lens]],Module[[#This Row],[Base]])</f>
        <v>12BS8G</v>
      </c>
      <c r="H77" t="s">
        <v>386</v>
      </c>
      <c r="M77" t="s">
        <v>190</v>
      </c>
      <c r="N77" t="s">
        <v>193</v>
      </c>
      <c r="O77">
        <v>8</v>
      </c>
      <c r="P77" t="s">
        <v>206</v>
      </c>
      <c r="Q77">
        <v>12</v>
      </c>
      <c r="R77" t="str">
        <f>CONCATENATE(Module[[#This Row],[Mod]],Module[[#This Row],[Lens]])</f>
        <v>BS8</v>
      </c>
    </row>
    <row r="78" spans="1:18" x14ac:dyDescent="0.25">
      <c r="F78" t="str">
        <f>CONCATENATE(Module[[#This Row],[Voltage]],Module[[#This Row],[Mod]],Module[[#This Row],[Lens]],Module[[#This Row],[Base]])</f>
        <v>24BS3B</v>
      </c>
      <c r="H78" t="s">
        <v>386</v>
      </c>
      <c r="M78" t="s">
        <v>189</v>
      </c>
      <c r="N78" t="s">
        <v>193</v>
      </c>
      <c r="O78">
        <v>3</v>
      </c>
      <c r="P78" t="s">
        <v>201</v>
      </c>
      <c r="Q78">
        <v>24</v>
      </c>
      <c r="R78" t="str">
        <f>CONCATENATE(Module[[#This Row],[Mod]],Module[[#This Row],[Lens]])</f>
        <v>BS3</v>
      </c>
    </row>
    <row r="79" spans="1:18" x14ac:dyDescent="0.25">
      <c r="F79" t="str">
        <f>CONCATENATE(Module[[#This Row],[Voltage]],Module[[#This Row],[Mod]],Module[[#This Row],[Lens]],Module[[#This Row],[Base]])</f>
        <v>24BS3G</v>
      </c>
      <c r="H79" t="s">
        <v>386</v>
      </c>
      <c r="M79" t="s">
        <v>190</v>
      </c>
      <c r="N79" t="s">
        <v>193</v>
      </c>
      <c r="O79">
        <v>3</v>
      </c>
      <c r="P79" t="s">
        <v>201</v>
      </c>
      <c r="Q79">
        <v>24</v>
      </c>
      <c r="R79" t="str">
        <f>CONCATENATE(Module[[#This Row],[Mod]],Module[[#This Row],[Lens]])</f>
        <v>BS3</v>
      </c>
    </row>
    <row r="80" spans="1:18" x14ac:dyDescent="0.25">
      <c r="F80" t="str">
        <f>CONCATENATE(Module[[#This Row],[Voltage]],Module[[#This Row],[Mod]],Module[[#This Row],[Lens]],Module[[#This Row],[Base]])</f>
        <v>24BS4B</v>
      </c>
      <c r="G80">
        <f>Module[[#This Row],[Mod$]]+Module[[#This Row],[Bulb$]]</f>
        <v>87.35</v>
      </c>
      <c r="H80" t="s">
        <v>421</v>
      </c>
      <c r="I80">
        <v>771002405</v>
      </c>
      <c r="J80">
        <f>VLOOKUP(Module[[#This Row],[Module'#]],Components!$A:$D,4,FALSE)</f>
        <v>87.35</v>
      </c>
      <c r="M80" t="s">
        <v>189</v>
      </c>
      <c r="N80" t="s">
        <v>193</v>
      </c>
      <c r="O80">
        <v>4</v>
      </c>
      <c r="P80" t="s">
        <v>202</v>
      </c>
      <c r="Q80">
        <v>24</v>
      </c>
      <c r="R80" t="str">
        <f>CONCATENATE(Module[[#This Row],[Mod]],Module[[#This Row],[Lens]])</f>
        <v>BS4</v>
      </c>
    </row>
    <row r="81" spans="6:18" x14ac:dyDescent="0.25">
      <c r="F81" t="str">
        <f>CONCATENATE(Module[[#This Row],[Voltage]],Module[[#This Row],[Mod]],Module[[#This Row],[Lens]],Module[[#This Row],[Base]])</f>
        <v>24BS4G</v>
      </c>
      <c r="G81">
        <f>Module[[#This Row],[Mod$]]+Module[[#This Row],[Bulb$]]</f>
        <v>87.35</v>
      </c>
      <c r="H81" t="s">
        <v>421</v>
      </c>
      <c r="I81">
        <v>771002405</v>
      </c>
      <c r="J81">
        <f>VLOOKUP(Module[[#This Row],[Module'#]],Components!$A:$D,4,FALSE)</f>
        <v>87.35</v>
      </c>
      <c r="M81" t="s">
        <v>190</v>
      </c>
      <c r="N81" t="s">
        <v>193</v>
      </c>
      <c r="O81">
        <v>4</v>
      </c>
      <c r="P81" t="s">
        <v>202</v>
      </c>
      <c r="Q81">
        <v>24</v>
      </c>
      <c r="R81" t="str">
        <f>CONCATENATE(Module[[#This Row],[Mod]],Module[[#This Row],[Lens]])</f>
        <v>BS4</v>
      </c>
    </row>
    <row r="82" spans="6:18" x14ac:dyDescent="0.25">
      <c r="F82" t="str">
        <f>CONCATENATE(Module[[#This Row],[Voltage]],Module[[#This Row],[Mod]],Module[[#This Row],[Lens]],Module[[#This Row],[Base]])</f>
        <v>24BS5B</v>
      </c>
      <c r="G82">
        <f>Module[[#This Row],[Mod$]]+Module[[#This Row],[Bulb$]]</f>
        <v>87.35</v>
      </c>
      <c r="H82" t="s">
        <v>395</v>
      </c>
      <c r="I82">
        <v>771001405</v>
      </c>
      <c r="J82">
        <f>VLOOKUP(Module[[#This Row],[Module'#]],Components!$A:$D,4,FALSE)</f>
        <v>87.35</v>
      </c>
      <c r="M82" t="s">
        <v>189</v>
      </c>
      <c r="N82" t="s">
        <v>193</v>
      </c>
      <c r="O82">
        <v>5</v>
      </c>
      <c r="P82" t="s">
        <v>203</v>
      </c>
      <c r="Q82">
        <v>24</v>
      </c>
      <c r="R82" t="str">
        <f>CONCATENATE(Module[[#This Row],[Mod]],Module[[#This Row],[Lens]])</f>
        <v>BS5</v>
      </c>
    </row>
    <row r="83" spans="6:18" x14ac:dyDescent="0.25">
      <c r="F83" t="str">
        <f>CONCATENATE(Module[[#This Row],[Voltage]],Module[[#This Row],[Mod]],Module[[#This Row],[Lens]],Module[[#This Row],[Base]])</f>
        <v>24BS5G</v>
      </c>
      <c r="G83">
        <f>Module[[#This Row],[Mod$]]+Module[[#This Row],[Bulb$]]</f>
        <v>87.35</v>
      </c>
      <c r="H83" t="s">
        <v>395</v>
      </c>
      <c r="I83">
        <v>771001405</v>
      </c>
      <c r="J83">
        <f>VLOOKUP(Module[[#This Row],[Module'#]],Components!$A:$D,4,FALSE)</f>
        <v>87.35</v>
      </c>
      <c r="M83" t="s">
        <v>190</v>
      </c>
      <c r="N83" t="s">
        <v>193</v>
      </c>
      <c r="O83">
        <v>5</v>
      </c>
      <c r="P83" t="s">
        <v>203</v>
      </c>
      <c r="Q83">
        <v>24</v>
      </c>
      <c r="R83" t="str">
        <f>CONCATENATE(Module[[#This Row],[Mod]],Module[[#This Row],[Lens]])</f>
        <v>BS5</v>
      </c>
    </row>
    <row r="84" spans="6:18" x14ac:dyDescent="0.25">
      <c r="F84" t="str">
        <f>CONCATENATE(Module[[#This Row],[Voltage]],Module[[#This Row],[Mod]],Module[[#This Row],[Lens]],Module[[#This Row],[Base]])</f>
        <v>24BS6B</v>
      </c>
      <c r="H84" t="s">
        <v>386</v>
      </c>
      <c r="M84" t="s">
        <v>189</v>
      </c>
      <c r="N84" t="s">
        <v>193</v>
      </c>
      <c r="O84">
        <v>6</v>
      </c>
      <c r="P84" t="s">
        <v>204</v>
      </c>
      <c r="Q84">
        <v>24</v>
      </c>
      <c r="R84" t="str">
        <f>CONCATENATE(Module[[#This Row],[Mod]],Module[[#This Row],[Lens]])</f>
        <v>BS6</v>
      </c>
    </row>
    <row r="85" spans="6:18" x14ac:dyDescent="0.25">
      <c r="F85" t="str">
        <f>CONCATENATE(Module[[#This Row],[Voltage]],Module[[#This Row],[Mod]],Module[[#This Row],[Lens]],Module[[#This Row],[Base]])</f>
        <v>24BS6G</v>
      </c>
      <c r="H85" t="s">
        <v>386</v>
      </c>
      <c r="M85" t="s">
        <v>190</v>
      </c>
      <c r="N85" t="s">
        <v>193</v>
      </c>
      <c r="O85">
        <v>6</v>
      </c>
      <c r="P85" t="s">
        <v>204</v>
      </c>
      <c r="Q85">
        <v>24</v>
      </c>
      <c r="R85" t="str">
        <f>CONCATENATE(Module[[#This Row],[Mod]],Module[[#This Row],[Lens]])</f>
        <v>BS6</v>
      </c>
    </row>
    <row r="86" spans="6:18" x14ac:dyDescent="0.25">
      <c r="F86" t="str">
        <f>CONCATENATE(Module[[#This Row],[Voltage]],Module[[#This Row],[Mod]],Module[[#This Row],[Lens]],Module[[#This Row],[Base]])</f>
        <v>24BS7B</v>
      </c>
      <c r="H86" t="s">
        <v>386</v>
      </c>
      <c r="M86" t="s">
        <v>189</v>
      </c>
      <c r="N86" t="s">
        <v>193</v>
      </c>
      <c r="O86">
        <v>7</v>
      </c>
      <c r="P86" t="s">
        <v>205</v>
      </c>
      <c r="Q86">
        <v>24</v>
      </c>
      <c r="R86" t="str">
        <f>CONCATENATE(Module[[#This Row],[Mod]],Module[[#This Row],[Lens]])</f>
        <v>BS7</v>
      </c>
    </row>
    <row r="87" spans="6:18" x14ac:dyDescent="0.25">
      <c r="F87" t="str">
        <f>CONCATENATE(Module[[#This Row],[Voltage]],Module[[#This Row],[Mod]],Module[[#This Row],[Lens]],Module[[#This Row],[Base]])</f>
        <v>24BS7G</v>
      </c>
      <c r="H87" t="s">
        <v>386</v>
      </c>
      <c r="M87" t="s">
        <v>190</v>
      </c>
      <c r="N87" t="s">
        <v>193</v>
      </c>
      <c r="O87">
        <v>7</v>
      </c>
      <c r="P87" t="s">
        <v>205</v>
      </c>
      <c r="Q87">
        <v>24</v>
      </c>
      <c r="R87" t="str">
        <f>CONCATENATE(Module[[#This Row],[Mod]],Module[[#This Row],[Lens]])</f>
        <v>BS7</v>
      </c>
    </row>
    <row r="88" spans="6:18" x14ac:dyDescent="0.25">
      <c r="F88" t="str">
        <f>CONCATENATE(Module[[#This Row],[Voltage]],Module[[#This Row],[Mod]],Module[[#This Row],[Lens]],Module[[#This Row],[Base]])</f>
        <v>24BS8B</v>
      </c>
      <c r="H88" t="s">
        <v>386</v>
      </c>
      <c r="M88" t="s">
        <v>189</v>
      </c>
      <c r="N88" t="s">
        <v>193</v>
      </c>
      <c r="O88">
        <v>8</v>
      </c>
      <c r="P88" t="s">
        <v>206</v>
      </c>
      <c r="Q88">
        <v>24</v>
      </c>
      <c r="R88" t="str">
        <f>CONCATENATE(Module[[#This Row],[Mod]],Module[[#This Row],[Lens]])</f>
        <v>BS8</v>
      </c>
    </row>
    <row r="89" spans="6:18" x14ac:dyDescent="0.25">
      <c r="F89" t="str">
        <f>CONCATENATE(Module[[#This Row],[Voltage]],Module[[#This Row],[Mod]],Module[[#This Row],[Lens]],Module[[#This Row],[Base]])</f>
        <v>24BS8G</v>
      </c>
      <c r="H89" t="s">
        <v>386</v>
      </c>
      <c r="M89" t="s">
        <v>190</v>
      </c>
      <c r="N89" t="s">
        <v>193</v>
      </c>
      <c r="O89">
        <v>8</v>
      </c>
      <c r="P89" t="s">
        <v>206</v>
      </c>
      <c r="Q89">
        <v>24</v>
      </c>
      <c r="R89" t="str">
        <f>CONCATENATE(Module[[#This Row],[Mod]],Module[[#This Row],[Lens]])</f>
        <v>BS8</v>
      </c>
    </row>
    <row r="90" spans="6:18" x14ac:dyDescent="0.25">
      <c r="F90" t="str">
        <f>CONCATENATE(Module[[#This Row],[Voltage]],Module[[#This Row],[Mod]],Module[[#This Row],[Lens]],Module[[#This Row],[Base]])</f>
        <v>120BS3B</v>
      </c>
      <c r="H90" t="s">
        <v>386</v>
      </c>
      <c r="M90" t="s">
        <v>189</v>
      </c>
      <c r="N90" t="s">
        <v>193</v>
      </c>
      <c r="O90">
        <v>3</v>
      </c>
      <c r="P90" t="s">
        <v>201</v>
      </c>
      <c r="Q90">
        <v>120</v>
      </c>
      <c r="R90" t="str">
        <f>CONCATENATE(Module[[#This Row],[Mod]],Module[[#This Row],[Lens]])</f>
        <v>BS3</v>
      </c>
    </row>
    <row r="91" spans="6:18" x14ac:dyDescent="0.25">
      <c r="F91" t="str">
        <f>CONCATENATE(Module[[#This Row],[Voltage]],Module[[#This Row],[Mod]],Module[[#This Row],[Lens]],Module[[#This Row],[Base]])</f>
        <v>120BS3G</v>
      </c>
      <c r="H91" t="s">
        <v>386</v>
      </c>
      <c r="M91" t="s">
        <v>190</v>
      </c>
      <c r="N91" t="s">
        <v>193</v>
      </c>
      <c r="O91">
        <v>3</v>
      </c>
      <c r="P91" t="s">
        <v>201</v>
      </c>
      <c r="Q91">
        <v>120</v>
      </c>
      <c r="R91" t="str">
        <f>CONCATENATE(Module[[#This Row],[Mod]],Module[[#This Row],[Lens]])</f>
        <v>BS3</v>
      </c>
    </row>
    <row r="92" spans="6:18" x14ac:dyDescent="0.25">
      <c r="F92" t="str">
        <f>CONCATENATE(Module[[#This Row],[Voltage]],Module[[#This Row],[Mod]],Module[[#This Row],[Lens]],Module[[#This Row],[Base]])</f>
        <v>120BS4B</v>
      </c>
      <c r="H92" t="s">
        <v>386</v>
      </c>
      <c r="M92" t="s">
        <v>189</v>
      </c>
      <c r="N92" t="s">
        <v>193</v>
      </c>
      <c r="O92">
        <v>4</v>
      </c>
      <c r="P92" t="s">
        <v>202</v>
      </c>
      <c r="Q92">
        <v>120</v>
      </c>
      <c r="R92" t="str">
        <f>CONCATENATE(Module[[#This Row],[Mod]],Module[[#This Row],[Lens]])</f>
        <v>BS4</v>
      </c>
    </row>
    <row r="93" spans="6:18" x14ac:dyDescent="0.25">
      <c r="F93" t="str">
        <f>CONCATENATE(Module[[#This Row],[Voltage]],Module[[#This Row],[Mod]],Module[[#This Row],[Lens]],Module[[#This Row],[Base]])</f>
        <v>120BS4G</v>
      </c>
      <c r="H93" t="s">
        <v>386</v>
      </c>
      <c r="M93" t="s">
        <v>190</v>
      </c>
      <c r="N93" t="s">
        <v>193</v>
      </c>
      <c r="O93">
        <v>4</v>
      </c>
      <c r="P93" t="s">
        <v>202</v>
      </c>
      <c r="Q93">
        <v>120</v>
      </c>
      <c r="R93" t="str">
        <f>CONCATENATE(Module[[#This Row],[Mod]],Module[[#This Row],[Lens]])</f>
        <v>BS4</v>
      </c>
    </row>
    <row r="94" spans="6:18" x14ac:dyDescent="0.25">
      <c r="F94" t="str">
        <f>CONCATENATE(Module[[#This Row],[Voltage]],Module[[#This Row],[Mod]],Module[[#This Row],[Lens]],Module[[#This Row],[Base]])</f>
        <v>120BS5B</v>
      </c>
      <c r="H94" t="s">
        <v>386</v>
      </c>
      <c r="M94" t="s">
        <v>189</v>
      </c>
      <c r="N94" t="s">
        <v>193</v>
      </c>
      <c r="O94">
        <v>5</v>
      </c>
      <c r="P94" t="s">
        <v>203</v>
      </c>
      <c r="Q94">
        <v>120</v>
      </c>
      <c r="R94" t="str">
        <f>CONCATENATE(Module[[#This Row],[Mod]],Module[[#This Row],[Lens]])</f>
        <v>BS5</v>
      </c>
    </row>
    <row r="95" spans="6:18" x14ac:dyDescent="0.25">
      <c r="F95" t="str">
        <f>CONCATENATE(Module[[#This Row],[Voltage]],Module[[#This Row],[Mod]],Module[[#This Row],[Lens]],Module[[#This Row],[Base]])</f>
        <v>120BS5G</v>
      </c>
      <c r="H95" t="s">
        <v>386</v>
      </c>
      <c r="M95" t="s">
        <v>190</v>
      </c>
      <c r="N95" t="s">
        <v>193</v>
      </c>
      <c r="O95">
        <v>5</v>
      </c>
      <c r="P95" t="s">
        <v>203</v>
      </c>
      <c r="Q95">
        <v>120</v>
      </c>
      <c r="R95" t="str">
        <f>CONCATENATE(Module[[#This Row],[Mod]],Module[[#This Row],[Lens]])</f>
        <v>BS5</v>
      </c>
    </row>
    <row r="96" spans="6:18" x14ac:dyDescent="0.25">
      <c r="F96" t="str">
        <f>CONCATENATE(Module[[#This Row],[Voltage]],Module[[#This Row],[Mod]],Module[[#This Row],[Lens]],Module[[#This Row],[Base]])</f>
        <v>120BS6B</v>
      </c>
      <c r="H96" t="s">
        <v>386</v>
      </c>
      <c r="M96" t="s">
        <v>189</v>
      </c>
      <c r="N96" t="s">
        <v>193</v>
      </c>
      <c r="O96">
        <v>6</v>
      </c>
      <c r="P96" t="s">
        <v>204</v>
      </c>
      <c r="Q96">
        <v>120</v>
      </c>
      <c r="R96" t="str">
        <f>CONCATENATE(Module[[#This Row],[Mod]],Module[[#This Row],[Lens]])</f>
        <v>BS6</v>
      </c>
    </row>
    <row r="97" spans="6:18" x14ac:dyDescent="0.25">
      <c r="F97" t="str">
        <f>CONCATENATE(Module[[#This Row],[Voltage]],Module[[#This Row],[Mod]],Module[[#This Row],[Lens]],Module[[#This Row],[Base]])</f>
        <v>120BS6G</v>
      </c>
      <c r="H97" t="s">
        <v>386</v>
      </c>
      <c r="M97" t="s">
        <v>190</v>
      </c>
      <c r="N97" t="s">
        <v>193</v>
      </c>
      <c r="O97">
        <v>6</v>
      </c>
      <c r="P97" t="s">
        <v>204</v>
      </c>
      <c r="Q97">
        <v>120</v>
      </c>
      <c r="R97" t="str">
        <f>CONCATENATE(Module[[#This Row],[Mod]],Module[[#This Row],[Lens]])</f>
        <v>BS6</v>
      </c>
    </row>
    <row r="98" spans="6:18" x14ac:dyDescent="0.25">
      <c r="F98" t="str">
        <f>CONCATENATE(Module[[#This Row],[Voltage]],Module[[#This Row],[Mod]],Module[[#This Row],[Lens]],Module[[#This Row],[Base]])</f>
        <v>120BS7B</v>
      </c>
      <c r="H98" t="s">
        <v>386</v>
      </c>
      <c r="M98" t="s">
        <v>189</v>
      </c>
      <c r="N98" t="s">
        <v>193</v>
      </c>
      <c r="O98">
        <v>7</v>
      </c>
      <c r="P98" t="s">
        <v>205</v>
      </c>
      <c r="Q98">
        <v>120</v>
      </c>
      <c r="R98" t="str">
        <f>CONCATENATE(Module[[#This Row],[Mod]],Module[[#This Row],[Lens]])</f>
        <v>BS7</v>
      </c>
    </row>
    <row r="99" spans="6:18" x14ac:dyDescent="0.25">
      <c r="F99" t="str">
        <f>CONCATENATE(Module[[#This Row],[Voltage]],Module[[#This Row],[Mod]],Module[[#This Row],[Lens]],Module[[#This Row],[Base]])</f>
        <v>120BS7G</v>
      </c>
      <c r="H99" t="s">
        <v>386</v>
      </c>
      <c r="M99" t="s">
        <v>190</v>
      </c>
      <c r="N99" t="s">
        <v>193</v>
      </c>
      <c r="O99">
        <v>7</v>
      </c>
      <c r="P99" t="s">
        <v>205</v>
      </c>
      <c r="Q99">
        <v>120</v>
      </c>
      <c r="R99" t="str">
        <f>CONCATENATE(Module[[#This Row],[Mod]],Module[[#This Row],[Lens]])</f>
        <v>BS7</v>
      </c>
    </row>
    <row r="100" spans="6:18" x14ac:dyDescent="0.25">
      <c r="F100" t="str">
        <f>CONCATENATE(Module[[#This Row],[Voltage]],Module[[#This Row],[Mod]],Module[[#This Row],[Lens]],Module[[#This Row],[Base]])</f>
        <v>120BS8B</v>
      </c>
      <c r="H100" t="s">
        <v>386</v>
      </c>
      <c r="M100" t="s">
        <v>189</v>
      </c>
      <c r="N100" t="s">
        <v>193</v>
      </c>
      <c r="O100">
        <v>8</v>
      </c>
      <c r="P100" t="s">
        <v>206</v>
      </c>
      <c r="Q100">
        <v>120</v>
      </c>
      <c r="R100" t="str">
        <f>CONCATENATE(Module[[#This Row],[Mod]],Module[[#This Row],[Lens]])</f>
        <v>BS8</v>
      </c>
    </row>
    <row r="101" spans="6:18" x14ac:dyDescent="0.25">
      <c r="F101" t="str">
        <f>CONCATENATE(Module[[#This Row],[Voltage]],Module[[#This Row],[Mod]],Module[[#This Row],[Lens]],Module[[#This Row],[Base]])</f>
        <v>120BS8G</v>
      </c>
      <c r="H101" t="s">
        <v>386</v>
      </c>
      <c r="M101" t="s">
        <v>190</v>
      </c>
      <c r="N101" t="s">
        <v>193</v>
      </c>
      <c r="O101">
        <v>8</v>
      </c>
      <c r="P101" t="s">
        <v>206</v>
      </c>
      <c r="Q101">
        <v>120</v>
      </c>
      <c r="R101" t="str">
        <f>CONCATENATE(Module[[#This Row],[Mod]],Module[[#This Row],[Lens]])</f>
        <v>BS8</v>
      </c>
    </row>
    <row r="102" spans="6:18" x14ac:dyDescent="0.25">
      <c r="F102" t="str">
        <f>CONCATENATE(Module[[#This Row],[Voltage]],Module[[#This Row],[Mod]],Module[[#This Row],[Lens]],Module[[#This Row],[Base]])</f>
        <v>240BS3B</v>
      </c>
      <c r="H102" t="s">
        <v>386</v>
      </c>
      <c r="M102" t="s">
        <v>189</v>
      </c>
      <c r="N102" t="s">
        <v>193</v>
      </c>
      <c r="O102">
        <v>3</v>
      </c>
      <c r="P102" t="s">
        <v>201</v>
      </c>
      <c r="Q102">
        <v>240</v>
      </c>
      <c r="R102" t="str">
        <f>CONCATENATE(Module[[#This Row],[Mod]],Module[[#This Row],[Lens]])</f>
        <v>BS3</v>
      </c>
    </row>
    <row r="103" spans="6:18" x14ac:dyDescent="0.25">
      <c r="F103" t="str">
        <f>CONCATENATE(Module[[#This Row],[Voltage]],Module[[#This Row],[Mod]],Module[[#This Row],[Lens]],Module[[#This Row],[Base]])</f>
        <v>240BS3G</v>
      </c>
      <c r="H103" t="s">
        <v>386</v>
      </c>
      <c r="M103" t="s">
        <v>190</v>
      </c>
      <c r="N103" t="s">
        <v>193</v>
      </c>
      <c r="O103">
        <v>3</v>
      </c>
      <c r="P103" t="s">
        <v>201</v>
      </c>
      <c r="Q103">
        <v>240</v>
      </c>
      <c r="R103" t="str">
        <f>CONCATENATE(Module[[#This Row],[Mod]],Module[[#This Row],[Lens]])</f>
        <v>BS3</v>
      </c>
    </row>
    <row r="104" spans="6:18" x14ac:dyDescent="0.25">
      <c r="F104" t="str">
        <f>CONCATENATE(Module[[#This Row],[Voltage]],Module[[#This Row],[Mod]],Module[[#This Row],[Lens]],Module[[#This Row],[Base]])</f>
        <v>240BS4B</v>
      </c>
      <c r="H104" t="s">
        <v>386</v>
      </c>
      <c r="M104" t="s">
        <v>189</v>
      </c>
      <c r="N104" t="s">
        <v>193</v>
      </c>
      <c r="O104">
        <v>4</v>
      </c>
      <c r="P104" t="s">
        <v>202</v>
      </c>
      <c r="Q104">
        <v>240</v>
      </c>
      <c r="R104" t="str">
        <f>CONCATENATE(Module[[#This Row],[Mod]],Module[[#This Row],[Lens]])</f>
        <v>BS4</v>
      </c>
    </row>
    <row r="105" spans="6:18" x14ac:dyDescent="0.25">
      <c r="F105" t="str">
        <f>CONCATENATE(Module[[#This Row],[Voltage]],Module[[#This Row],[Mod]],Module[[#This Row],[Lens]],Module[[#This Row],[Base]])</f>
        <v>240BS4G</v>
      </c>
      <c r="H105" t="s">
        <v>386</v>
      </c>
      <c r="M105" t="s">
        <v>190</v>
      </c>
      <c r="N105" t="s">
        <v>193</v>
      </c>
      <c r="O105">
        <v>4</v>
      </c>
      <c r="P105" t="s">
        <v>202</v>
      </c>
      <c r="Q105">
        <v>240</v>
      </c>
      <c r="R105" t="str">
        <f>CONCATENATE(Module[[#This Row],[Mod]],Module[[#This Row],[Lens]])</f>
        <v>BS4</v>
      </c>
    </row>
    <row r="106" spans="6:18" x14ac:dyDescent="0.25">
      <c r="F106" t="str">
        <f>CONCATENATE(Module[[#This Row],[Voltage]],Module[[#This Row],[Mod]],Module[[#This Row],[Lens]],Module[[#This Row],[Base]])</f>
        <v>240BS5B</v>
      </c>
      <c r="H106" t="s">
        <v>386</v>
      </c>
      <c r="M106" t="s">
        <v>189</v>
      </c>
      <c r="N106" t="s">
        <v>193</v>
      </c>
      <c r="O106">
        <v>5</v>
      </c>
      <c r="P106" t="s">
        <v>203</v>
      </c>
      <c r="Q106">
        <v>240</v>
      </c>
      <c r="R106" t="str">
        <f>CONCATENATE(Module[[#This Row],[Mod]],Module[[#This Row],[Lens]])</f>
        <v>BS5</v>
      </c>
    </row>
    <row r="107" spans="6:18" x14ac:dyDescent="0.25">
      <c r="F107" t="str">
        <f>CONCATENATE(Module[[#This Row],[Voltage]],Module[[#This Row],[Mod]],Module[[#This Row],[Lens]],Module[[#This Row],[Base]])</f>
        <v>240BS5G</v>
      </c>
      <c r="H107" t="s">
        <v>386</v>
      </c>
      <c r="M107" t="s">
        <v>190</v>
      </c>
      <c r="N107" t="s">
        <v>193</v>
      </c>
      <c r="O107">
        <v>5</v>
      </c>
      <c r="P107" t="s">
        <v>203</v>
      </c>
      <c r="Q107">
        <v>240</v>
      </c>
      <c r="R107" t="str">
        <f>CONCATENATE(Module[[#This Row],[Mod]],Module[[#This Row],[Lens]])</f>
        <v>BS5</v>
      </c>
    </row>
    <row r="108" spans="6:18" x14ac:dyDescent="0.25">
      <c r="F108" t="str">
        <f>CONCATENATE(Module[[#This Row],[Voltage]],Module[[#This Row],[Mod]],Module[[#This Row],[Lens]],Module[[#This Row],[Base]])</f>
        <v>240BS6B</v>
      </c>
      <c r="H108" t="s">
        <v>386</v>
      </c>
      <c r="M108" t="s">
        <v>189</v>
      </c>
      <c r="N108" t="s">
        <v>193</v>
      </c>
      <c r="O108">
        <v>6</v>
      </c>
      <c r="P108" t="s">
        <v>204</v>
      </c>
      <c r="Q108">
        <v>240</v>
      </c>
      <c r="R108" t="str">
        <f>CONCATENATE(Module[[#This Row],[Mod]],Module[[#This Row],[Lens]])</f>
        <v>BS6</v>
      </c>
    </row>
    <row r="109" spans="6:18" x14ac:dyDescent="0.25">
      <c r="F109" t="str">
        <f>CONCATENATE(Module[[#This Row],[Voltage]],Module[[#This Row],[Mod]],Module[[#This Row],[Lens]],Module[[#This Row],[Base]])</f>
        <v>240BS6G</v>
      </c>
      <c r="H109" t="s">
        <v>386</v>
      </c>
      <c r="M109" t="s">
        <v>190</v>
      </c>
      <c r="N109" t="s">
        <v>193</v>
      </c>
      <c r="O109">
        <v>6</v>
      </c>
      <c r="P109" t="s">
        <v>204</v>
      </c>
      <c r="Q109">
        <v>240</v>
      </c>
      <c r="R109" t="str">
        <f>CONCATENATE(Module[[#This Row],[Mod]],Module[[#This Row],[Lens]])</f>
        <v>BS6</v>
      </c>
    </row>
    <row r="110" spans="6:18" x14ac:dyDescent="0.25">
      <c r="F110" t="str">
        <f>CONCATENATE(Module[[#This Row],[Voltage]],Module[[#This Row],[Mod]],Module[[#This Row],[Lens]],Module[[#This Row],[Base]])</f>
        <v>240BS7B</v>
      </c>
      <c r="H110" t="s">
        <v>386</v>
      </c>
      <c r="M110" t="s">
        <v>189</v>
      </c>
      <c r="N110" t="s">
        <v>193</v>
      </c>
      <c r="O110">
        <v>7</v>
      </c>
      <c r="P110" t="s">
        <v>205</v>
      </c>
      <c r="Q110">
        <v>240</v>
      </c>
      <c r="R110" t="str">
        <f>CONCATENATE(Module[[#This Row],[Mod]],Module[[#This Row],[Lens]])</f>
        <v>BS7</v>
      </c>
    </row>
    <row r="111" spans="6:18" x14ac:dyDescent="0.25">
      <c r="F111" t="str">
        <f>CONCATENATE(Module[[#This Row],[Voltage]],Module[[#This Row],[Mod]],Module[[#This Row],[Lens]],Module[[#This Row],[Base]])</f>
        <v>240BS7G</v>
      </c>
      <c r="H111" t="s">
        <v>386</v>
      </c>
      <c r="M111" t="s">
        <v>190</v>
      </c>
      <c r="N111" t="s">
        <v>193</v>
      </c>
      <c r="O111">
        <v>7</v>
      </c>
      <c r="P111" t="s">
        <v>205</v>
      </c>
      <c r="Q111">
        <v>240</v>
      </c>
      <c r="R111" t="str">
        <f>CONCATENATE(Module[[#This Row],[Mod]],Module[[#This Row],[Lens]])</f>
        <v>BS7</v>
      </c>
    </row>
    <row r="112" spans="6:18" x14ac:dyDescent="0.25">
      <c r="F112" t="str">
        <f>CONCATENATE(Module[[#This Row],[Voltage]],Module[[#This Row],[Mod]],Module[[#This Row],[Lens]],Module[[#This Row],[Base]])</f>
        <v>240BS8B</v>
      </c>
      <c r="H112" t="s">
        <v>386</v>
      </c>
      <c r="M112" t="s">
        <v>189</v>
      </c>
      <c r="N112" t="s">
        <v>193</v>
      </c>
      <c r="O112">
        <v>8</v>
      </c>
      <c r="P112" t="s">
        <v>206</v>
      </c>
      <c r="Q112">
        <v>240</v>
      </c>
      <c r="R112" t="str">
        <f>CONCATENATE(Module[[#This Row],[Mod]],Module[[#This Row],[Lens]])</f>
        <v>BS8</v>
      </c>
    </row>
    <row r="113" spans="6:18" x14ac:dyDescent="0.25">
      <c r="F113" t="str">
        <f>CONCATENATE(Module[[#This Row],[Voltage]],Module[[#This Row],[Mod]],Module[[#This Row],[Lens]],Module[[#This Row],[Base]])</f>
        <v>240BS8G</v>
      </c>
      <c r="H113" t="s">
        <v>386</v>
      </c>
      <c r="M113" t="s">
        <v>190</v>
      </c>
      <c r="N113" t="s">
        <v>193</v>
      </c>
      <c r="O113">
        <v>8</v>
      </c>
      <c r="P113" t="s">
        <v>206</v>
      </c>
      <c r="Q113">
        <v>240</v>
      </c>
      <c r="R113" t="str">
        <f>CONCATENATE(Module[[#This Row],[Mod]],Module[[#This Row],[Lens]])</f>
        <v>BS8</v>
      </c>
    </row>
    <row r="114" spans="6:18" x14ac:dyDescent="0.25">
      <c r="F114" t="str">
        <f>CONCATENATE(Module[[#This Row],[Voltage]],Module[[#This Row],[Mod]],Module[[#This Row],[Lens]],Module[[#This Row],[Base]])</f>
        <v>12D3B</v>
      </c>
      <c r="G114">
        <f>Module[[#This Row],[Mod$]]+Module[[#This Row],[Bulb$]]</f>
        <v>31.17</v>
      </c>
      <c r="H114" t="s">
        <v>413</v>
      </c>
      <c r="I114">
        <v>750006900</v>
      </c>
      <c r="J114">
        <f>VLOOKUP(Module[[#This Row],[Module'#]],Components!$A:$D,4,FALSE)</f>
        <v>21.62</v>
      </c>
      <c r="K114">
        <v>890010904</v>
      </c>
      <c r="L114">
        <f>VLOOKUP(Module[[#This Row],[Bulb'#]],Components!$A:$D,4,FALSE)</f>
        <v>9.5500000000000007</v>
      </c>
      <c r="M114" t="s">
        <v>189</v>
      </c>
      <c r="N114" t="s">
        <v>194</v>
      </c>
      <c r="O114">
        <v>3</v>
      </c>
      <c r="P114" t="s">
        <v>201</v>
      </c>
      <c r="Q114">
        <v>12</v>
      </c>
      <c r="R114" t="str">
        <f>CONCATENATE(Module[[#This Row],[Mod]],Module[[#This Row],[Lens]])</f>
        <v>D3</v>
      </c>
    </row>
    <row r="115" spans="6:18" x14ac:dyDescent="0.25">
      <c r="F115" t="str">
        <f>CONCATENATE(Module[[#This Row],[Voltage]],Module[[#This Row],[Mod]],Module[[#This Row],[Lens]],Module[[#This Row],[Base]])</f>
        <v>12D3G</v>
      </c>
      <c r="G115">
        <f>Module[[#This Row],[Mod$]]+Module[[#This Row],[Bulb$]]</f>
        <v>31.17</v>
      </c>
      <c r="H115" t="s">
        <v>413</v>
      </c>
      <c r="I115">
        <v>750006900</v>
      </c>
      <c r="J115">
        <f>VLOOKUP(Module[[#This Row],[Module'#]],Components!$A:$D,4,FALSE)</f>
        <v>21.62</v>
      </c>
      <c r="K115">
        <v>890010904</v>
      </c>
      <c r="L115">
        <f>VLOOKUP(Module[[#This Row],[Bulb'#]],Components!$A:$D,4,FALSE)</f>
        <v>9.5500000000000007</v>
      </c>
      <c r="M115" t="s">
        <v>190</v>
      </c>
      <c r="N115" t="s">
        <v>194</v>
      </c>
      <c r="O115">
        <v>3</v>
      </c>
      <c r="P115" t="s">
        <v>201</v>
      </c>
      <c r="Q115">
        <v>12</v>
      </c>
      <c r="R115" t="str">
        <f>CONCATENATE(Module[[#This Row],[Mod]],Module[[#This Row],[Lens]])</f>
        <v>D3</v>
      </c>
    </row>
    <row r="116" spans="6:18" x14ac:dyDescent="0.25">
      <c r="F116" t="str">
        <f>CONCATENATE(Module[[#This Row],[Voltage]],Module[[#This Row],[Mod]],Module[[#This Row],[Lens]],Module[[#This Row],[Base]])</f>
        <v>12D4B</v>
      </c>
      <c r="G116">
        <f>Module[[#This Row],[Mod$]]+Module[[#This Row],[Bulb$]]</f>
        <v>31.17</v>
      </c>
      <c r="H116" t="s">
        <v>419</v>
      </c>
      <c r="I116">
        <v>750002900</v>
      </c>
      <c r="J116">
        <f>VLOOKUP(Module[[#This Row],[Module'#]],Components!$A:$D,4,FALSE)</f>
        <v>21.62</v>
      </c>
      <c r="K116">
        <v>890010904</v>
      </c>
      <c r="L116">
        <f>VLOOKUP(Module[[#This Row],[Bulb'#]],Components!$A:$D,4,FALSE)</f>
        <v>9.5500000000000007</v>
      </c>
      <c r="M116" t="s">
        <v>189</v>
      </c>
      <c r="N116" t="s">
        <v>194</v>
      </c>
      <c r="O116">
        <v>4</v>
      </c>
      <c r="P116" t="s">
        <v>202</v>
      </c>
      <c r="Q116">
        <v>12</v>
      </c>
      <c r="R116" t="str">
        <f>CONCATENATE(Module[[#This Row],[Mod]],Module[[#This Row],[Lens]])</f>
        <v>D4</v>
      </c>
    </row>
    <row r="117" spans="6:18" x14ac:dyDescent="0.25">
      <c r="F117" t="str">
        <f>CONCATENATE(Module[[#This Row],[Voltage]],Module[[#This Row],[Mod]],Module[[#This Row],[Lens]],Module[[#This Row],[Base]])</f>
        <v>12D4G</v>
      </c>
      <c r="G117">
        <f>Module[[#This Row],[Mod$]]+Module[[#This Row],[Bulb$]]</f>
        <v>31.17</v>
      </c>
      <c r="H117" t="s">
        <v>419</v>
      </c>
      <c r="I117">
        <v>750002900</v>
      </c>
      <c r="J117">
        <f>VLOOKUP(Module[[#This Row],[Module'#]],Components!$A:$D,4,FALSE)</f>
        <v>21.62</v>
      </c>
      <c r="K117">
        <v>890010904</v>
      </c>
      <c r="L117">
        <f>VLOOKUP(Module[[#This Row],[Bulb'#]],Components!$A:$D,4,FALSE)</f>
        <v>9.5500000000000007</v>
      </c>
      <c r="M117" t="s">
        <v>190</v>
      </c>
      <c r="N117" t="s">
        <v>194</v>
      </c>
      <c r="O117">
        <v>4</v>
      </c>
      <c r="P117" t="s">
        <v>202</v>
      </c>
      <c r="Q117">
        <v>12</v>
      </c>
      <c r="R117" t="str">
        <f>CONCATENATE(Module[[#This Row],[Mod]],Module[[#This Row],[Lens]])</f>
        <v>D4</v>
      </c>
    </row>
    <row r="118" spans="6:18" x14ac:dyDescent="0.25">
      <c r="F118" t="str">
        <f>CONCATENATE(Module[[#This Row],[Voltage]],Module[[#This Row],[Mod]],Module[[#This Row],[Lens]],Module[[#This Row],[Base]])</f>
        <v>12D5B</v>
      </c>
      <c r="G118">
        <f>Module[[#This Row],[Mod$]]+Module[[#This Row],[Bulb$]]</f>
        <v>31.17</v>
      </c>
      <c r="H118" t="s">
        <v>393</v>
      </c>
      <c r="I118">
        <v>750001900</v>
      </c>
      <c r="J118">
        <f>VLOOKUP(Module[[#This Row],[Module'#]],Components!$A:$D,4,FALSE)</f>
        <v>21.62</v>
      </c>
      <c r="K118">
        <v>890010904</v>
      </c>
      <c r="L118">
        <f>VLOOKUP(Module[[#This Row],[Bulb'#]],Components!$A:$D,4,FALSE)</f>
        <v>9.5500000000000007</v>
      </c>
      <c r="M118" t="s">
        <v>189</v>
      </c>
      <c r="N118" t="s">
        <v>194</v>
      </c>
      <c r="O118">
        <v>5</v>
      </c>
      <c r="P118" t="s">
        <v>203</v>
      </c>
      <c r="Q118">
        <v>12</v>
      </c>
      <c r="R118" t="str">
        <f>CONCATENATE(Module[[#This Row],[Mod]],Module[[#This Row],[Lens]])</f>
        <v>D5</v>
      </c>
    </row>
    <row r="119" spans="6:18" x14ac:dyDescent="0.25">
      <c r="F119" t="str">
        <f>CONCATENATE(Module[[#This Row],[Voltage]],Module[[#This Row],[Mod]],Module[[#This Row],[Lens]],Module[[#This Row],[Base]])</f>
        <v>12D5G</v>
      </c>
      <c r="G119">
        <f>Module[[#This Row],[Mod$]]+Module[[#This Row],[Bulb$]]</f>
        <v>31.17</v>
      </c>
      <c r="H119" t="s">
        <v>393</v>
      </c>
      <c r="I119">
        <v>750001900</v>
      </c>
      <c r="J119">
        <f>VLOOKUP(Module[[#This Row],[Module'#]],Components!$A:$D,4,FALSE)</f>
        <v>21.62</v>
      </c>
      <c r="K119">
        <v>890010904</v>
      </c>
      <c r="L119">
        <f>VLOOKUP(Module[[#This Row],[Bulb'#]],Components!$A:$D,4,FALSE)</f>
        <v>9.5500000000000007</v>
      </c>
      <c r="M119" t="s">
        <v>190</v>
      </c>
      <c r="N119" t="s">
        <v>194</v>
      </c>
      <c r="O119">
        <v>5</v>
      </c>
      <c r="P119" t="s">
        <v>203</v>
      </c>
      <c r="Q119">
        <v>12</v>
      </c>
      <c r="R119" t="str">
        <f>CONCATENATE(Module[[#This Row],[Mod]],Module[[#This Row],[Lens]])</f>
        <v>D5</v>
      </c>
    </row>
    <row r="120" spans="6:18" x14ac:dyDescent="0.25">
      <c r="F120" t="str">
        <f>CONCATENATE(Module[[#This Row],[Voltage]],Module[[#This Row],[Mod]],Module[[#This Row],[Lens]],Module[[#This Row],[Base]])</f>
        <v>12D6B</v>
      </c>
      <c r="G120">
        <f>Module[[#This Row],[Mod$]]+Module[[#This Row],[Bulb$]]</f>
        <v>31.17</v>
      </c>
      <c r="H120" t="s">
        <v>401</v>
      </c>
      <c r="I120">
        <v>750005900</v>
      </c>
      <c r="J120">
        <f>VLOOKUP(Module[[#This Row],[Module'#]],Components!$A:$D,4,FALSE)</f>
        <v>21.62</v>
      </c>
      <c r="K120">
        <v>890010904</v>
      </c>
      <c r="L120">
        <f>VLOOKUP(Module[[#This Row],[Bulb'#]],Components!$A:$D,4,FALSE)</f>
        <v>9.5500000000000007</v>
      </c>
      <c r="M120" t="s">
        <v>189</v>
      </c>
      <c r="N120" t="s">
        <v>194</v>
      </c>
      <c r="O120">
        <v>6</v>
      </c>
      <c r="P120" t="s">
        <v>204</v>
      </c>
      <c r="Q120">
        <v>12</v>
      </c>
      <c r="R120" t="str">
        <f>CONCATENATE(Module[[#This Row],[Mod]],Module[[#This Row],[Lens]])</f>
        <v>D6</v>
      </c>
    </row>
    <row r="121" spans="6:18" x14ac:dyDescent="0.25">
      <c r="F121" t="str">
        <f>CONCATENATE(Module[[#This Row],[Voltage]],Module[[#This Row],[Mod]],Module[[#This Row],[Lens]],Module[[#This Row],[Base]])</f>
        <v>12D6G</v>
      </c>
      <c r="G121">
        <f>Module[[#This Row],[Mod$]]+Module[[#This Row],[Bulb$]]</f>
        <v>31.17</v>
      </c>
      <c r="H121" t="s">
        <v>401</v>
      </c>
      <c r="I121">
        <v>750005900</v>
      </c>
      <c r="J121">
        <f>VLOOKUP(Module[[#This Row],[Module'#]],Components!$A:$D,4,FALSE)</f>
        <v>21.62</v>
      </c>
      <c r="K121">
        <v>890010904</v>
      </c>
      <c r="L121">
        <f>VLOOKUP(Module[[#This Row],[Bulb'#]],Components!$A:$D,4,FALSE)</f>
        <v>9.5500000000000007</v>
      </c>
      <c r="M121" t="s">
        <v>190</v>
      </c>
      <c r="N121" t="s">
        <v>194</v>
      </c>
      <c r="O121">
        <v>6</v>
      </c>
      <c r="P121" t="s">
        <v>204</v>
      </c>
      <c r="Q121">
        <v>12</v>
      </c>
      <c r="R121" t="str">
        <f>CONCATENATE(Module[[#This Row],[Mod]],Module[[#This Row],[Lens]])</f>
        <v>D6</v>
      </c>
    </row>
    <row r="122" spans="6:18" x14ac:dyDescent="0.25">
      <c r="F122" t="str">
        <f>CONCATENATE(Module[[#This Row],[Voltage]],Module[[#This Row],[Mod]],Module[[#This Row],[Lens]],Module[[#This Row],[Base]])</f>
        <v>12D7B</v>
      </c>
      <c r="G122">
        <f>Module[[#This Row],[Mod$]]+Module[[#This Row],[Bulb$]]</f>
        <v>31.17</v>
      </c>
      <c r="H122" t="s">
        <v>407</v>
      </c>
      <c r="I122">
        <v>750004900</v>
      </c>
      <c r="J122">
        <f>VLOOKUP(Module[[#This Row],[Module'#]],Components!$A:$D,4,FALSE)</f>
        <v>21.62</v>
      </c>
      <c r="K122">
        <v>890010904</v>
      </c>
      <c r="L122">
        <f>VLOOKUP(Module[[#This Row],[Bulb'#]],Components!$A:$D,4,FALSE)</f>
        <v>9.5500000000000007</v>
      </c>
      <c r="M122" t="s">
        <v>189</v>
      </c>
      <c r="N122" t="s">
        <v>194</v>
      </c>
      <c r="O122">
        <v>7</v>
      </c>
      <c r="P122" t="s">
        <v>205</v>
      </c>
      <c r="Q122">
        <v>12</v>
      </c>
      <c r="R122" t="str">
        <f>CONCATENATE(Module[[#This Row],[Mod]],Module[[#This Row],[Lens]])</f>
        <v>D7</v>
      </c>
    </row>
    <row r="123" spans="6:18" x14ac:dyDescent="0.25">
      <c r="F123" t="str">
        <f>CONCATENATE(Module[[#This Row],[Voltage]],Module[[#This Row],[Mod]],Module[[#This Row],[Lens]],Module[[#This Row],[Base]])</f>
        <v>12D7G</v>
      </c>
      <c r="G123">
        <f>Module[[#This Row],[Mod$]]+Module[[#This Row],[Bulb$]]</f>
        <v>31.17</v>
      </c>
      <c r="H123" t="s">
        <v>407</v>
      </c>
      <c r="I123">
        <v>750004900</v>
      </c>
      <c r="J123">
        <f>VLOOKUP(Module[[#This Row],[Module'#]],Components!$A:$D,4,FALSE)</f>
        <v>21.62</v>
      </c>
      <c r="K123">
        <v>890010904</v>
      </c>
      <c r="L123">
        <f>VLOOKUP(Module[[#This Row],[Bulb'#]],Components!$A:$D,4,FALSE)</f>
        <v>9.5500000000000007</v>
      </c>
      <c r="M123" t="s">
        <v>190</v>
      </c>
      <c r="N123" t="s">
        <v>194</v>
      </c>
      <c r="O123">
        <v>7</v>
      </c>
      <c r="P123" t="s">
        <v>205</v>
      </c>
      <c r="Q123">
        <v>12</v>
      </c>
      <c r="R123" t="str">
        <f>CONCATENATE(Module[[#This Row],[Mod]],Module[[#This Row],[Lens]])</f>
        <v>D7</v>
      </c>
    </row>
    <row r="124" spans="6:18" x14ac:dyDescent="0.25">
      <c r="F124" t="str">
        <f>CONCATENATE(Module[[#This Row],[Voltage]],Module[[#This Row],[Mod]],Module[[#This Row],[Lens]],Module[[#This Row],[Base]])</f>
        <v>12D8B</v>
      </c>
      <c r="G124">
        <f>Module[[#This Row],[Mod$]]+Module[[#This Row],[Bulb$]]</f>
        <v>31.17</v>
      </c>
      <c r="H124" t="s">
        <v>427</v>
      </c>
      <c r="I124">
        <v>750007900</v>
      </c>
      <c r="J124">
        <f>VLOOKUP(Module[[#This Row],[Module'#]],Components!$A:$D,4,FALSE)</f>
        <v>21.62</v>
      </c>
      <c r="K124">
        <v>890010904</v>
      </c>
      <c r="L124">
        <f>VLOOKUP(Module[[#This Row],[Bulb'#]],Components!$A:$D,4,FALSE)</f>
        <v>9.5500000000000007</v>
      </c>
      <c r="M124" t="s">
        <v>189</v>
      </c>
      <c r="N124" t="s">
        <v>194</v>
      </c>
      <c r="O124">
        <v>8</v>
      </c>
      <c r="P124" t="s">
        <v>206</v>
      </c>
      <c r="Q124">
        <v>12</v>
      </c>
      <c r="R124" t="str">
        <f>CONCATENATE(Module[[#This Row],[Mod]],Module[[#This Row],[Lens]])</f>
        <v>D8</v>
      </c>
    </row>
    <row r="125" spans="6:18" x14ac:dyDescent="0.25">
      <c r="F125" t="str">
        <f>CONCATENATE(Module[[#This Row],[Voltage]],Module[[#This Row],[Mod]],Module[[#This Row],[Lens]],Module[[#This Row],[Base]])</f>
        <v>12D8G</v>
      </c>
      <c r="G125">
        <f>Module[[#This Row],[Mod$]]+Module[[#This Row],[Bulb$]]</f>
        <v>31.17</v>
      </c>
      <c r="H125" t="s">
        <v>427</v>
      </c>
      <c r="I125">
        <v>750007900</v>
      </c>
      <c r="J125">
        <f>VLOOKUP(Module[[#This Row],[Module'#]],Components!$A:$D,4,FALSE)</f>
        <v>21.62</v>
      </c>
      <c r="K125">
        <v>890010904</v>
      </c>
      <c r="L125">
        <f>VLOOKUP(Module[[#This Row],[Bulb'#]],Components!$A:$D,4,FALSE)</f>
        <v>9.5500000000000007</v>
      </c>
      <c r="M125" t="s">
        <v>190</v>
      </c>
      <c r="N125" t="s">
        <v>194</v>
      </c>
      <c r="O125">
        <v>8</v>
      </c>
      <c r="P125" t="s">
        <v>206</v>
      </c>
      <c r="Q125">
        <v>12</v>
      </c>
      <c r="R125" t="str">
        <f>CONCATENATE(Module[[#This Row],[Mod]],Module[[#This Row],[Lens]])</f>
        <v>D8</v>
      </c>
    </row>
    <row r="126" spans="6:18" x14ac:dyDescent="0.25">
      <c r="F126" t="str">
        <f>CONCATENATE(Module[[#This Row],[Voltage]],Module[[#This Row],[Mod]],Module[[#This Row],[Lens]],Module[[#This Row],[Base]])</f>
        <v>24D3B</v>
      </c>
      <c r="G126">
        <f>Module[[#This Row],[Mod$]]+Module[[#This Row],[Bulb$]]</f>
        <v>31.17</v>
      </c>
      <c r="H126" t="s">
        <v>413</v>
      </c>
      <c r="I126">
        <v>750006900</v>
      </c>
      <c r="J126">
        <f>VLOOKUP(Module[[#This Row],[Module'#]],Components!$A:$D,4,FALSE)</f>
        <v>21.62</v>
      </c>
      <c r="K126" s="8">
        <v>890010905</v>
      </c>
      <c r="L126">
        <f>VLOOKUP(Module[[#This Row],[Bulb'#]],Components!$A:$D,4,FALSE)</f>
        <v>9.5500000000000007</v>
      </c>
      <c r="M126" t="s">
        <v>189</v>
      </c>
      <c r="N126" t="s">
        <v>194</v>
      </c>
      <c r="O126">
        <v>3</v>
      </c>
      <c r="P126" t="s">
        <v>201</v>
      </c>
      <c r="Q126">
        <v>24</v>
      </c>
      <c r="R126" t="str">
        <f>CONCATENATE(Module[[#This Row],[Mod]],Module[[#This Row],[Lens]])</f>
        <v>D3</v>
      </c>
    </row>
    <row r="127" spans="6:18" x14ac:dyDescent="0.25">
      <c r="F127" t="str">
        <f>CONCATENATE(Module[[#This Row],[Voltage]],Module[[#This Row],[Mod]],Module[[#This Row],[Lens]],Module[[#This Row],[Base]])</f>
        <v>24D3G</v>
      </c>
      <c r="G127">
        <f>Module[[#This Row],[Mod$]]+Module[[#This Row],[Bulb$]]</f>
        <v>31.17</v>
      </c>
      <c r="H127" t="s">
        <v>413</v>
      </c>
      <c r="I127">
        <v>750006900</v>
      </c>
      <c r="J127">
        <f>VLOOKUP(Module[[#This Row],[Module'#]],Components!$A:$D,4,FALSE)</f>
        <v>21.62</v>
      </c>
      <c r="K127" s="8">
        <v>890010905</v>
      </c>
      <c r="L127">
        <f>VLOOKUP(Module[[#This Row],[Bulb'#]],Components!$A:$D,4,FALSE)</f>
        <v>9.5500000000000007</v>
      </c>
      <c r="M127" t="s">
        <v>190</v>
      </c>
      <c r="N127" t="s">
        <v>194</v>
      </c>
      <c r="O127">
        <v>3</v>
      </c>
      <c r="P127" t="s">
        <v>201</v>
      </c>
      <c r="Q127">
        <v>24</v>
      </c>
      <c r="R127" t="str">
        <f>CONCATENATE(Module[[#This Row],[Mod]],Module[[#This Row],[Lens]])</f>
        <v>D3</v>
      </c>
    </row>
    <row r="128" spans="6:18" x14ac:dyDescent="0.25">
      <c r="F128" t="str">
        <f>CONCATENATE(Module[[#This Row],[Voltage]],Module[[#This Row],[Mod]],Module[[#This Row],[Lens]],Module[[#This Row],[Base]])</f>
        <v>24D4B</v>
      </c>
      <c r="G128">
        <f>Module[[#This Row],[Mod$]]+Module[[#This Row],[Bulb$]]</f>
        <v>31.17</v>
      </c>
      <c r="H128" t="s">
        <v>419</v>
      </c>
      <c r="I128">
        <v>750002900</v>
      </c>
      <c r="J128">
        <f>VLOOKUP(Module[[#This Row],[Module'#]],Components!$A:$D,4,FALSE)</f>
        <v>21.62</v>
      </c>
      <c r="K128" s="8">
        <v>890010905</v>
      </c>
      <c r="L128">
        <f>VLOOKUP(Module[[#This Row],[Bulb'#]],Components!$A:$D,4,FALSE)</f>
        <v>9.5500000000000007</v>
      </c>
      <c r="M128" t="s">
        <v>189</v>
      </c>
      <c r="N128" t="s">
        <v>194</v>
      </c>
      <c r="O128">
        <v>4</v>
      </c>
      <c r="P128" t="s">
        <v>202</v>
      </c>
      <c r="Q128">
        <v>24</v>
      </c>
      <c r="R128" t="str">
        <f>CONCATENATE(Module[[#This Row],[Mod]],Module[[#This Row],[Lens]])</f>
        <v>D4</v>
      </c>
    </row>
    <row r="129" spans="6:18" x14ac:dyDescent="0.25">
      <c r="F129" t="str">
        <f>CONCATENATE(Module[[#This Row],[Voltage]],Module[[#This Row],[Mod]],Module[[#This Row],[Lens]],Module[[#This Row],[Base]])</f>
        <v>24D4G</v>
      </c>
      <c r="G129">
        <f>Module[[#This Row],[Mod$]]+Module[[#This Row],[Bulb$]]</f>
        <v>31.17</v>
      </c>
      <c r="H129" t="s">
        <v>419</v>
      </c>
      <c r="I129">
        <v>750002900</v>
      </c>
      <c r="J129">
        <f>VLOOKUP(Module[[#This Row],[Module'#]],Components!$A:$D,4,FALSE)</f>
        <v>21.62</v>
      </c>
      <c r="K129" s="8">
        <v>890010905</v>
      </c>
      <c r="L129">
        <f>VLOOKUP(Module[[#This Row],[Bulb'#]],Components!$A:$D,4,FALSE)</f>
        <v>9.5500000000000007</v>
      </c>
      <c r="M129" t="s">
        <v>190</v>
      </c>
      <c r="N129" t="s">
        <v>194</v>
      </c>
      <c r="O129">
        <v>4</v>
      </c>
      <c r="P129" t="s">
        <v>202</v>
      </c>
      <c r="Q129">
        <v>24</v>
      </c>
      <c r="R129" t="str">
        <f>CONCATENATE(Module[[#This Row],[Mod]],Module[[#This Row],[Lens]])</f>
        <v>D4</v>
      </c>
    </row>
    <row r="130" spans="6:18" x14ac:dyDescent="0.25">
      <c r="F130" t="str">
        <f>CONCATENATE(Module[[#This Row],[Voltage]],Module[[#This Row],[Mod]],Module[[#This Row],[Lens]],Module[[#This Row],[Base]])</f>
        <v>24D5B</v>
      </c>
      <c r="G130">
        <f>Module[[#This Row],[Mod$]]+Module[[#This Row],[Bulb$]]</f>
        <v>31.17</v>
      </c>
      <c r="H130" t="s">
        <v>393</v>
      </c>
      <c r="I130">
        <v>750001900</v>
      </c>
      <c r="J130">
        <f>VLOOKUP(Module[[#This Row],[Module'#]],Components!$A:$D,4,FALSE)</f>
        <v>21.62</v>
      </c>
      <c r="K130" s="8">
        <v>890010905</v>
      </c>
      <c r="L130">
        <f>VLOOKUP(Module[[#This Row],[Bulb'#]],Components!$A:$D,4,FALSE)</f>
        <v>9.5500000000000007</v>
      </c>
      <c r="M130" t="s">
        <v>189</v>
      </c>
      <c r="N130" t="s">
        <v>194</v>
      </c>
      <c r="O130">
        <v>5</v>
      </c>
      <c r="P130" t="s">
        <v>203</v>
      </c>
      <c r="Q130">
        <v>24</v>
      </c>
      <c r="R130" t="str">
        <f>CONCATENATE(Module[[#This Row],[Mod]],Module[[#This Row],[Lens]])</f>
        <v>D5</v>
      </c>
    </row>
    <row r="131" spans="6:18" x14ac:dyDescent="0.25">
      <c r="F131" t="str">
        <f>CONCATENATE(Module[[#This Row],[Voltage]],Module[[#This Row],[Mod]],Module[[#This Row],[Lens]],Module[[#This Row],[Base]])</f>
        <v>24D5G</v>
      </c>
      <c r="G131">
        <f>Module[[#This Row],[Mod$]]+Module[[#This Row],[Bulb$]]</f>
        <v>31.17</v>
      </c>
      <c r="H131" t="s">
        <v>393</v>
      </c>
      <c r="I131">
        <v>750001900</v>
      </c>
      <c r="J131">
        <f>VLOOKUP(Module[[#This Row],[Module'#]],Components!$A:$D,4,FALSE)</f>
        <v>21.62</v>
      </c>
      <c r="K131" s="8">
        <v>890010905</v>
      </c>
      <c r="L131">
        <f>VLOOKUP(Module[[#This Row],[Bulb'#]],Components!$A:$D,4,FALSE)</f>
        <v>9.5500000000000007</v>
      </c>
      <c r="M131" t="s">
        <v>190</v>
      </c>
      <c r="N131" t="s">
        <v>194</v>
      </c>
      <c r="O131">
        <v>5</v>
      </c>
      <c r="P131" t="s">
        <v>203</v>
      </c>
      <c r="Q131">
        <v>24</v>
      </c>
      <c r="R131" t="str">
        <f>CONCATENATE(Module[[#This Row],[Mod]],Module[[#This Row],[Lens]])</f>
        <v>D5</v>
      </c>
    </row>
    <row r="132" spans="6:18" x14ac:dyDescent="0.25">
      <c r="F132" t="str">
        <f>CONCATENATE(Module[[#This Row],[Voltage]],Module[[#This Row],[Mod]],Module[[#This Row],[Lens]],Module[[#This Row],[Base]])</f>
        <v>24D6B</v>
      </c>
      <c r="G132">
        <f>Module[[#This Row],[Mod$]]+Module[[#This Row],[Bulb$]]</f>
        <v>31.17</v>
      </c>
      <c r="H132" t="s">
        <v>401</v>
      </c>
      <c r="I132">
        <v>750005900</v>
      </c>
      <c r="J132">
        <f>VLOOKUP(Module[[#This Row],[Module'#]],Components!$A:$D,4,FALSE)</f>
        <v>21.62</v>
      </c>
      <c r="K132" s="8">
        <v>890010905</v>
      </c>
      <c r="L132">
        <f>VLOOKUP(Module[[#This Row],[Bulb'#]],Components!$A:$D,4,FALSE)</f>
        <v>9.5500000000000007</v>
      </c>
      <c r="M132" t="s">
        <v>189</v>
      </c>
      <c r="N132" t="s">
        <v>194</v>
      </c>
      <c r="O132">
        <v>6</v>
      </c>
      <c r="P132" t="s">
        <v>204</v>
      </c>
      <c r="Q132">
        <v>24</v>
      </c>
      <c r="R132" t="str">
        <f>CONCATENATE(Module[[#This Row],[Mod]],Module[[#This Row],[Lens]])</f>
        <v>D6</v>
      </c>
    </row>
    <row r="133" spans="6:18" x14ac:dyDescent="0.25">
      <c r="F133" t="str">
        <f>CONCATENATE(Module[[#This Row],[Voltage]],Module[[#This Row],[Mod]],Module[[#This Row],[Lens]],Module[[#This Row],[Base]])</f>
        <v>24D6G</v>
      </c>
      <c r="G133">
        <f>Module[[#This Row],[Mod$]]+Module[[#This Row],[Bulb$]]</f>
        <v>31.17</v>
      </c>
      <c r="H133" t="s">
        <v>401</v>
      </c>
      <c r="I133">
        <v>750005900</v>
      </c>
      <c r="J133">
        <f>VLOOKUP(Module[[#This Row],[Module'#]],Components!$A:$D,4,FALSE)</f>
        <v>21.62</v>
      </c>
      <c r="K133" s="8">
        <v>890010905</v>
      </c>
      <c r="L133">
        <f>VLOOKUP(Module[[#This Row],[Bulb'#]],Components!$A:$D,4,FALSE)</f>
        <v>9.5500000000000007</v>
      </c>
      <c r="M133" t="s">
        <v>190</v>
      </c>
      <c r="N133" t="s">
        <v>194</v>
      </c>
      <c r="O133">
        <v>6</v>
      </c>
      <c r="P133" t="s">
        <v>204</v>
      </c>
      <c r="Q133">
        <v>24</v>
      </c>
      <c r="R133" t="str">
        <f>CONCATENATE(Module[[#This Row],[Mod]],Module[[#This Row],[Lens]])</f>
        <v>D6</v>
      </c>
    </row>
    <row r="134" spans="6:18" x14ac:dyDescent="0.25">
      <c r="F134" t="str">
        <f>CONCATENATE(Module[[#This Row],[Voltage]],Module[[#This Row],[Mod]],Module[[#This Row],[Lens]],Module[[#This Row],[Base]])</f>
        <v>24D7B</v>
      </c>
      <c r="G134">
        <f>Module[[#This Row],[Mod$]]+Module[[#This Row],[Bulb$]]</f>
        <v>31.17</v>
      </c>
      <c r="H134" t="s">
        <v>407</v>
      </c>
      <c r="I134">
        <v>750004900</v>
      </c>
      <c r="J134">
        <f>VLOOKUP(Module[[#This Row],[Module'#]],Components!$A:$D,4,FALSE)</f>
        <v>21.62</v>
      </c>
      <c r="K134" s="8">
        <v>890010905</v>
      </c>
      <c r="L134">
        <f>VLOOKUP(Module[[#This Row],[Bulb'#]],Components!$A:$D,4,FALSE)</f>
        <v>9.5500000000000007</v>
      </c>
      <c r="M134" t="s">
        <v>189</v>
      </c>
      <c r="N134" t="s">
        <v>194</v>
      </c>
      <c r="O134">
        <v>7</v>
      </c>
      <c r="P134" t="s">
        <v>205</v>
      </c>
      <c r="Q134">
        <v>24</v>
      </c>
      <c r="R134" t="str">
        <f>CONCATENATE(Module[[#This Row],[Mod]],Module[[#This Row],[Lens]])</f>
        <v>D7</v>
      </c>
    </row>
    <row r="135" spans="6:18" x14ac:dyDescent="0.25">
      <c r="F135" t="str">
        <f>CONCATENATE(Module[[#This Row],[Voltage]],Module[[#This Row],[Mod]],Module[[#This Row],[Lens]],Module[[#This Row],[Base]])</f>
        <v>24D7G</v>
      </c>
      <c r="G135">
        <f>Module[[#This Row],[Mod$]]+Module[[#This Row],[Bulb$]]</f>
        <v>31.17</v>
      </c>
      <c r="H135" t="s">
        <v>407</v>
      </c>
      <c r="I135">
        <v>750004900</v>
      </c>
      <c r="J135">
        <f>VLOOKUP(Module[[#This Row],[Module'#]],Components!$A:$D,4,FALSE)</f>
        <v>21.62</v>
      </c>
      <c r="K135" s="8">
        <v>890010905</v>
      </c>
      <c r="L135">
        <f>VLOOKUP(Module[[#This Row],[Bulb'#]],Components!$A:$D,4,FALSE)</f>
        <v>9.5500000000000007</v>
      </c>
      <c r="M135" t="s">
        <v>190</v>
      </c>
      <c r="N135" t="s">
        <v>194</v>
      </c>
      <c r="O135">
        <v>7</v>
      </c>
      <c r="P135" t="s">
        <v>205</v>
      </c>
      <c r="Q135">
        <v>24</v>
      </c>
      <c r="R135" t="str">
        <f>CONCATENATE(Module[[#This Row],[Mod]],Module[[#This Row],[Lens]])</f>
        <v>D7</v>
      </c>
    </row>
    <row r="136" spans="6:18" x14ac:dyDescent="0.25">
      <c r="F136" t="str">
        <f>CONCATENATE(Module[[#This Row],[Voltage]],Module[[#This Row],[Mod]],Module[[#This Row],[Lens]],Module[[#This Row],[Base]])</f>
        <v>24D8B</v>
      </c>
      <c r="G136">
        <f>Module[[#This Row],[Mod$]]+Module[[#This Row],[Bulb$]]</f>
        <v>31.17</v>
      </c>
      <c r="H136" t="s">
        <v>427</v>
      </c>
      <c r="I136">
        <v>750007900</v>
      </c>
      <c r="J136">
        <f>VLOOKUP(Module[[#This Row],[Module'#]],Components!$A:$D,4,FALSE)</f>
        <v>21.62</v>
      </c>
      <c r="K136" s="8">
        <v>890010905</v>
      </c>
      <c r="L136">
        <f>VLOOKUP(Module[[#This Row],[Bulb'#]],Components!$A:$D,4,FALSE)</f>
        <v>9.5500000000000007</v>
      </c>
      <c r="M136" t="s">
        <v>189</v>
      </c>
      <c r="N136" t="s">
        <v>194</v>
      </c>
      <c r="O136">
        <v>8</v>
      </c>
      <c r="P136" t="s">
        <v>206</v>
      </c>
      <c r="Q136">
        <v>24</v>
      </c>
      <c r="R136" t="str">
        <f>CONCATENATE(Module[[#This Row],[Mod]],Module[[#This Row],[Lens]])</f>
        <v>D8</v>
      </c>
    </row>
    <row r="137" spans="6:18" x14ac:dyDescent="0.25">
      <c r="F137" t="str">
        <f>CONCATENATE(Module[[#This Row],[Voltage]],Module[[#This Row],[Mod]],Module[[#This Row],[Lens]],Module[[#This Row],[Base]])</f>
        <v>24D8G</v>
      </c>
      <c r="G137">
        <f>Module[[#This Row],[Mod$]]+Module[[#This Row],[Bulb$]]</f>
        <v>31.17</v>
      </c>
      <c r="H137" t="s">
        <v>427</v>
      </c>
      <c r="I137">
        <v>750007900</v>
      </c>
      <c r="J137">
        <f>VLOOKUP(Module[[#This Row],[Module'#]],Components!$A:$D,4,FALSE)</f>
        <v>21.62</v>
      </c>
      <c r="K137" s="8">
        <v>890010905</v>
      </c>
      <c r="L137">
        <f>VLOOKUP(Module[[#This Row],[Bulb'#]],Components!$A:$D,4,FALSE)</f>
        <v>9.5500000000000007</v>
      </c>
      <c r="M137" t="s">
        <v>190</v>
      </c>
      <c r="N137" t="s">
        <v>194</v>
      </c>
      <c r="O137">
        <v>8</v>
      </c>
      <c r="P137" t="s">
        <v>206</v>
      </c>
      <c r="Q137">
        <v>24</v>
      </c>
      <c r="R137" t="str">
        <f>CONCATENATE(Module[[#This Row],[Mod]],Module[[#This Row],[Lens]])</f>
        <v>D8</v>
      </c>
    </row>
    <row r="138" spans="6:18" x14ac:dyDescent="0.25">
      <c r="F138" t="str">
        <f>CONCATENATE(Module[[#This Row],[Voltage]],Module[[#This Row],[Mod]],Module[[#This Row],[Lens]],Module[[#This Row],[Base]])</f>
        <v>120D3B</v>
      </c>
      <c r="G138">
        <f>Module[[#This Row],[Mod$]]+Module[[#This Row],[Bulb$]]</f>
        <v>31.17</v>
      </c>
      <c r="H138" t="s">
        <v>413</v>
      </c>
      <c r="I138">
        <v>750006900</v>
      </c>
      <c r="J138">
        <f>VLOOKUP(Module[[#This Row],[Module'#]],Components!$A:$D,4,FALSE)</f>
        <v>21.62</v>
      </c>
      <c r="K138">
        <v>890010910</v>
      </c>
      <c r="L138">
        <f>VLOOKUP(Module[[#This Row],[Bulb'#]],Components!$A:$D,4,FALSE)</f>
        <v>9.5500000000000007</v>
      </c>
      <c r="M138" t="s">
        <v>189</v>
      </c>
      <c r="N138" t="s">
        <v>194</v>
      </c>
      <c r="O138">
        <v>3</v>
      </c>
      <c r="P138" t="s">
        <v>201</v>
      </c>
      <c r="Q138">
        <v>120</v>
      </c>
      <c r="R138" t="str">
        <f>CONCATENATE(Module[[#This Row],[Mod]],Module[[#This Row],[Lens]])</f>
        <v>D3</v>
      </c>
    </row>
    <row r="139" spans="6:18" x14ac:dyDescent="0.25">
      <c r="F139" t="str">
        <f>CONCATENATE(Module[[#This Row],[Voltage]],Module[[#This Row],[Mod]],Module[[#This Row],[Lens]],Module[[#This Row],[Base]])</f>
        <v>120D3G</v>
      </c>
      <c r="G139">
        <f>Module[[#This Row],[Mod$]]+Module[[#This Row],[Bulb$]]</f>
        <v>31.17</v>
      </c>
      <c r="H139" t="s">
        <v>413</v>
      </c>
      <c r="I139">
        <v>750006900</v>
      </c>
      <c r="J139">
        <f>VLOOKUP(Module[[#This Row],[Module'#]],Components!$A:$D,4,FALSE)</f>
        <v>21.62</v>
      </c>
      <c r="K139">
        <v>890010910</v>
      </c>
      <c r="L139">
        <f>VLOOKUP(Module[[#This Row],[Bulb'#]],Components!$A:$D,4,FALSE)</f>
        <v>9.5500000000000007</v>
      </c>
      <c r="M139" t="s">
        <v>190</v>
      </c>
      <c r="N139" t="s">
        <v>194</v>
      </c>
      <c r="O139">
        <v>3</v>
      </c>
      <c r="P139" t="s">
        <v>201</v>
      </c>
      <c r="Q139">
        <v>120</v>
      </c>
      <c r="R139" t="str">
        <f>CONCATENATE(Module[[#This Row],[Mod]],Module[[#This Row],[Lens]])</f>
        <v>D3</v>
      </c>
    </row>
    <row r="140" spans="6:18" x14ac:dyDescent="0.25">
      <c r="F140" t="str">
        <f>CONCATENATE(Module[[#This Row],[Voltage]],Module[[#This Row],[Mod]],Module[[#This Row],[Lens]],Module[[#This Row],[Base]])</f>
        <v>120D4B</v>
      </c>
      <c r="G140">
        <f>Module[[#This Row],[Mod$]]+Module[[#This Row],[Bulb$]]</f>
        <v>31.17</v>
      </c>
      <c r="H140" t="s">
        <v>419</v>
      </c>
      <c r="I140">
        <v>750002900</v>
      </c>
      <c r="J140">
        <f>VLOOKUP(Module[[#This Row],[Module'#]],Components!$A:$D,4,FALSE)</f>
        <v>21.62</v>
      </c>
      <c r="K140">
        <v>890010910</v>
      </c>
      <c r="L140">
        <f>VLOOKUP(Module[[#This Row],[Bulb'#]],Components!$A:$D,4,FALSE)</f>
        <v>9.5500000000000007</v>
      </c>
      <c r="M140" t="s">
        <v>189</v>
      </c>
      <c r="N140" t="s">
        <v>194</v>
      </c>
      <c r="O140">
        <v>4</v>
      </c>
      <c r="P140" t="s">
        <v>202</v>
      </c>
      <c r="Q140">
        <v>120</v>
      </c>
      <c r="R140" t="str">
        <f>CONCATENATE(Module[[#This Row],[Mod]],Module[[#This Row],[Lens]])</f>
        <v>D4</v>
      </c>
    </row>
    <row r="141" spans="6:18" x14ac:dyDescent="0.25">
      <c r="F141" t="str">
        <f>CONCATENATE(Module[[#This Row],[Voltage]],Module[[#This Row],[Mod]],Module[[#This Row],[Lens]],Module[[#This Row],[Base]])</f>
        <v>120D4G</v>
      </c>
      <c r="G141">
        <f>Module[[#This Row],[Mod$]]+Module[[#This Row],[Bulb$]]</f>
        <v>31.17</v>
      </c>
      <c r="H141" t="s">
        <v>419</v>
      </c>
      <c r="I141">
        <v>750002900</v>
      </c>
      <c r="J141">
        <f>VLOOKUP(Module[[#This Row],[Module'#]],Components!$A:$D,4,FALSE)</f>
        <v>21.62</v>
      </c>
      <c r="K141">
        <v>890010910</v>
      </c>
      <c r="L141">
        <f>VLOOKUP(Module[[#This Row],[Bulb'#]],Components!$A:$D,4,FALSE)</f>
        <v>9.5500000000000007</v>
      </c>
      <c r="M141" t="s">
        <v>190</v>
      </c>
      <c r="N141" t="s">
        <v>194</v>
      </c>
      <c r="O141">
        <v>4</v>
      </c>
      <c r="P141" t="s">
        <v>202</v>
      </c>
      <c r="Q141">
        <v>120</v>
      </c>
      <c r="R141" t="str">
        <f>CONCATENATE(Module[[#This Row],[Mod]],Module[[#This Row],[Lens]])</f>
        <v>D4</v>
      </c>
    </row>
    <row r="142" spans="6:18" x14ac:dyDescent="0.25">
      <c r="F142" t="str">
        <f>CONCATENATE(Module[[#This Row],[Voltage]],Module[[#This Row],[Mod]],Module[[#This Row],[Lens]],Module[[#This Row],[Base]])</f>
        <v>120D5B</v>
      </c>
      <c r="G142">
        <f>Module[[#This Row],[Mod$]]+Module[[#This Row],[Bulb$]]</f>
        <v>31.17</v>
      </c>
      <c r="H142" t="s">
        <v>393</v>
      </c>
      <c r="I142">
        <v>750001900</v>
      </c>
      <c r="J142">
        <f>VLOOKUP(Module[[#This Row],[Module'#]],Components!$A:$D,4,FALSE)</f>
        <v>21.62</v>
      </c>
      <c r="K142">
        <v>890010910</v>
      </c>
      <c r="L142">
        <f>VLOOKUP(Module[[#This Row],[Bulb'#]],Components!$A:$D,4,FALSE)</f>
        <v>9.5500000000000007</v>
      </c>
      <c r="M142" t="s">
        <v>189</v>
      </c>
      <c r="N142" t="s">
        <v>194</v>
      </c>
      <c r="O142">
        <v>5</v>
      </c>
      <c r="P142" t="s">
        <v>203</v>
      </c>
      <c r="Q142">
        <v>120</v>
      </c>
      <c r="R142" t="str">
        <f>CONCATENATE(Module[[#This Row],[Mod]],Module[[#This Row],[Lens]])</f>
        <v>D5</v>
      </c>
    </row>
    <row r="143" spans="6:18" x14ac:dyDescent="0.25">
      <c r="F143" t="str">
        <f>CONCATENATE(Module[[#This Row],[Voltage]],Module[[#This Row],[Mod]],Module[[#This Row],[Lens]],Module[[#This Row],[Base]])</f>
        <v>120D5G</v>
      </c>
      <c r="G143">
        <f>Module[[#This Row],[Mod$]]+Module[[#This Row],[Bulb$]]</f>
        <v>31.17</v>
      </c>
      <c r="H143" t="s">
        <v>393</v>
      </c>
      <c r="I143">
        <v>750001900</v>
      </c>
      <c r="J143">
        <f>VLOOKUP(Module[[#This Row],[Module'#]],Components!$A:$D,4,FALSE)</f>
        <v>21.62</v>
      </c>
      <c r="K143">
        <v>890010910</v>
      </c>
      <c r="L143">
        <f>VLOOKUP(Module[[#This Row],[Bulb'#]],Components!$A:$D,4,FALSE)</f>
        <v>9.5500000000000007</v>
      </c>
      <c r="M143" t="s">
        <v>190</v>
      </c>
      <c r="N143" t="s">
        <v>194</v>
      </c>
      <c r="O143">
        <v>5</v>
      </c>
      <c r="P143" t="s">
        <v>203</v>
      </c>
      <c r="Q143">
        <v>120</v>
      </c>
      <c r="R143" t="str">
        <f>CONCATENATE(Module[[#This Row],[Mod]],Module[[#This Row],[Lens]])</f>
        <v>D5</v>
      </c>
    </row>
    <row r="144" spans="6:18" x14ac:dyDescent="0.25">
      <c r="F144" t="str">
        <f>CONCATENATE(Module[[#This Row],[Voltage]],Module[[#This Row],[Mod]],Module[[#This Row],[Lens]],Module[[#This Row],[Base]])</f>
        <v>120D6B</v>
      </c>
      <c r="G144">
        <f>Module[[#This Row],[Mod$]]+Module[[#This Row],[Bulb$]]</f>
        <v>31.17</v>
      </c>
      <c r="H144" t="s">
        <v>401</v>
      </c>
      <c r="I144">
        <v>750005900</v>
      </c>
      <c r="J144">
        <f>VLOOKUP(Module[[#This Row],[Module'#]],Components!$A:$D,4,FALSE)</f>
        <v>21.62</v>
      </c>
      <c r="K144">
        <v>890010910</v>
      </c>
      <c r="L144">
        <f>VLOOKUP(Module[[#This Row],[Bulb'#]],Components!$A:$D,4,FALSE)</f>
        <v>9.5500000000000007</v>
      </c>
      <c r="M144" t="s">
        <v>189</v>
      </c>
      <c r="N144" t="s">
        <v>194</v>
      </c>
      <c r="O144">
        <v>6</v>
      </c>
      <c r="P144" t="s">
        <v>204</v>
      </c>
      <c r="Q144">
        <v>120</v>
      </c>
      <c r="R144" t="str">
        <f>CONCATENATE(Module[[#This Row],[Mod]],Module[[#This Row],[Lens]])</f>
        <v>D6</v>
      </c>
    </row>
    <row r="145" spans="6:18" x14ac:dyDescent="0.25">
      <c r="F145" t="str">
        <f>CONCATENATE(Module[[#This Row],[Voltage]],Module[[#This Row],[Mod]],Module[[#This Row],[Lens]],Module[[#This Row],[Base]])</f>
        <v>120D6G</v>
      </c>
      <c r="G145">
        <f>Module[[#This Row],[Mod$]]+Module[[#This Row],[Bulb$]]</f>
        <v>31.17</v>
      </c>
      <c r="H145" t="s">
        <v>401</v>
      </c>
      <c r="I145">
        <v>750005900</v>
      </c>
      <c r="J145">
        <f>VLOOKUP(Module[[#This Row],[Module'#]],Components!$A:$D,4,FALSE)</f>
        <v>21.62</v>
      </c>
      <c r="K145">
        <v>890010910</v>
      </c>
      <c r="L145">
        <f>VLOOKUP(Module[[#This Row],[Bulb'#]],Components!$A:$D,4,FALSE)</f>
        <v>9.5500000000000007</v>
      </c>
      <c r="M145" t="s">
        <v>190</v>
      </c>
      <c r="N145" t="s">
        <v>194</v>
      </c>
      <c r="O145">
        <v>6</v>
      </c>
      <c r="P145" t="s">
        <v>204</v>
      </c>
      <c r="Q145">
        <v>120</v>
      </c>
      <c r="R145" t="str">
        <f>CONCATENATE(Module[[#This Row],[Mod]],Module[[#This Row],[Lens]])</f>
        <v>D6</v>
      </c>
    </row>
    <row r="146" spans="6:18" x14ac:dyDescent="0.25">
      <c r="F146" t="str">
        <f>CONCATENATE(Module[[#This Row],[Voltage]],Module[[#This Row],[Mod]],Module[[#This Row],[Lens]],Module[[#This Row],[Base]])</f>
        <v>120D7B</v>
      </c>
      <c r="G146">
        <f>Module[[#This Row],[Mod$]]+Module[[#This Row],[Bulb$]]</f>
        <v>31.17</v>
      </c>
      <c r="H146" t="s">
        <v>407</v>
      </c>
      <c r="I146">
        <v>750004900</v>
      </c>
      <c r="J146">
        <f>VLOOKUP(Module[[#This Row],[Module'#]],Components!$A:$D,4,FALSE)</f>
        <v>21.62</v>
      </c>
      <c r="K146">
        <v>890010910</v>
      </c>
      <c r="L146">
        <f>VLOOKUP(Module[[#This Row],[Bulb'#]],Components!$A:$D,4,FALSE)</f>
        <v>9.5500000000000007</v>
      </c>
      <c r="M146" t="s">
        <v>189</v>
      </c>
      <c r="N146" t="s">
        <v>194</v>
      </c>
      <c r="O146">
        <v>7</v>
      </c>
      <c r="P146" t="s">
        <v>205</v>
      </c>
      <c r="Q146">
        <v>120</v>
      </c>
      <c r="R146" t="str">
        <f>CONCATENATE(Module[[#This Row],[Mod]],Module[[#This Row],[Lens]])</f>
        <v>D7</v>
      </c>
    </row>
    <row r="147" spans="6:18" x14ac:dyDescent="0.25">
      <c r="F147" t="str">
        <f>CONCATENATE(Module[[#This Row],[Voltage]],Module[[#This Row],[Mod]],Module[[#This Row],[Lens]],Module[[#This Row],[Base]])</f>
        <v>120D7G</v>
      </c>
      <c r="G147">
        <f>Module[[#This Row],[Mod$]]+Module[[#This Row],[Bulb$]]</f>
        <v>31.17</v>
      </c>
      <c r="H147" t="s">
        <v>407</v>
      </c>
      <c r="I147">
        <v>750004900</v>
      </c>
      <c r="J147">
        <f>VLOOKUP(Module[[#This Row],[Module'#]],Components!$A:$D,4,FALSE)</f>
        <v>21.62</v>
      </c>
      <c r="K147">
        <v>890010910</v>
      </c>
      <c r="L147">
        <f>VLOOKUP(Module[[#This Row],[Bulb'#]],Components!$A:$D,4,FALSE)</f>
        <v>9.5500000000000007</v>
      </c>
      <c r="M147" t="s">
        <v>190</v>
      </c>
      <c r="N147" t="s">
        <v>194</v>
      </c>
      <c r="O147">
        <v>7</v>
      </c>
      <c r="P147" t="s">
        <v>205</v>
      </c>
      <c r="Q147">
        <v>120</v>
      </c>
      <c r="R147" t="str">
        <f>CONCATENATE(Module[[#This Row],[Mod]],Module[[#This Row],[Lens]])</f>
        <v>D7</v>
      </c>
    </row>
    <row r="148" spans="6:18" x14ac:dyDescent="0.25">
      <c r="F148" t="str">
        <f>CONCATENATE(Module[[#This Row],[Voltage]],Module[[#This Row],[Mod]],Module[[#This Row],[Lens]],Module[[#This Row],[Base]])</f>
        <v>120D8B</v>
      </c>
      <c r="G148">
        <f>Module[[#This Row],[Mod$]]+Module[[#This Row],[Bulb$]]</f>
        <v>31.17</v>
      </c>
      <c r="H148" t="s">
        <v>427</v>
      </c>
      <c r="I148">
        <v>750007900</v>
      </c>
      <c r="J148">
        <f>VLOOKUP(Module[[#This Row],[Module'#]],Components!$A:$D,4,FALSE)</f>
        <v>21.62</v>
      </c>
      <c r="K148">
        <v>890010910</v>
      </c>
      <c r="L148">
        <f>VLOOKUP(Module[[#This Row],[Bulb'#]],Components!$A:$D,4,FALSE)</f>
        <v>9.5500000000000007</v>
      </c>
      <c r="M148" t="s">
        <v>189</v>
      </c>
      <c r="N148" t="s">
        <v>194</v>
      </c>
      <c r="O148">
        <v>8</v>
      </c>
      <c r="P148" t="s">
        <v>206</v>
      </c>
      <c r="Q148">
        <v>120</v>
      </c>
      <c r="R148" t="str">
        <f>CONCATENATE(Module[[#This Row],[Mod]],Module[[#This Row],[Lens]])</f>
        <v>D8</v>
      </c>
    </row>
    <row r="149" spans="6:18" x14ac:dyDescent="0.25">
      <c r="F149" t="str">
        <f>CONCATENATE(Module[[#This Row],[Voltage]],Module[[#This Row],[Mod]],Module[[#This Row],[Lens]],Module[[#This Row],[Base]])</f>
        <v>120D8G</v>
      </c>
      <c r="G149">
        <f>Module[[#This Row],[Mod$]]+Module[[#This Row],[Bulb$]]</f>
        <v>31.17</v>
      </c>
      <c r="H149" t="s">
        <v>427</v>
      </c>
      <c r="I149">
        <v>750007900</v>
      </c>
      <c r="J149">
        <f>VLOOKUP(Module[[#This Row],[Module'#]],Components!$A:$D,4,FALSE)</f>
        <v>21.62</v>
      </c>
      <c r="K149">
        <v>890010910</v>
      </c>
      <c r="L149">
        <f>VLOOKUP(Module[[#This Row],[Bulb'#]],Components!$A:$D,4,FALSE)</f>
        <v>9.5500000000000007</v>
      </c>
      <c r="M149" t="s">
        <v>190</v>
      </c>
      <c r="N149" t="s">
        <v>194</v>
      </c>
      <c r="O149">
        <v>8</v>
      </c>
      <c r="P149" t="s">
        <v>206</v>
      </c>
      <c r="Q149">
        <v>120</v>
      </c>
      <c r="R149" t="str">
        <f>CONCATENATE(Module[[#This Row],[Mod]],Module[[#This Row],[Lens]])</f>
        <v>D8</v>
      </c>
    </row>
    <row r="150" spans="6:18" x14ac:dyDescent="0.25">
      <c r="F150" t="str">
        <f>CONCATENATE(Module[[#This Row],[Voltage]],Module[[#This Row],[Mod]],Module[[#This Row],[Lens]],Module[[#This Row],[Base]])</f>
        <v>240D3B</v>
      </c>
      <c r="G150">
        <f>Module[[#This Row],[Mod$]]+Module[[#This Row],[Bulb$]]</f>
        <v>31.17</v>
      </c>
      <c r="H150" t="s">
        <v>413</v>
      </c>
      <c r="I150">
        <v>750006900</v>
      </c>
      <c r="J150">
        <f>VLOOKUP(Module[[#This Row],[Module'#]],Components!$A:$D,4,FALSE)</f>
        <v>21.62</v>
      </c>
      <c r="K150">
        <v>890010913</v>
      </c>
      <c r="L150">
        <f>VLOOKUP(Module[[#This Row],[Bulb'#]],Components!$A:$D,4,FALSE)</f>
        <v>9.5500000000000007</v>
      </c>
      <c r="M150" t="s">
        <v>189</v>
      </c>
      <c r="N150" t="s">
        <v>194</v>
      </c>
      <c r="O150">
        <v>3</v>
      </c>
      <c r="P150" t="s">
        <v>201</v>
      </c>
      <c r="Q150">
        <v>240</v>
      </c>
      <c r="R150" t="str">
        <f>CONCATENATE(Module[[#This Row],[Mod]],Module[[#This Row],[Lens]])</f>
        <v>D3</v>
      </c>
    </row>
    <row r="151" spans="6:18" x14ac:dyDescent="0.25">
      <c r="F151" t="str">
        <f>CONCATENATE(Module[[#This Row],[Voltage]],Module[[#This Row],[Mod]],Module[[#This Row],[Lens]],Module[[#This Row],[Base]])</f>
        <v>240D3G</v>
      </c>
      <c r="G151">
        <f>Module[[#This Row],[Mod$]]+Module[[#This Row],[Bulb$]]</f>
        <v>31.17</v>
      </c>
      <c r="H151" t="s">
        <v>413</v>
      </c>
      <c r="I151">
        <v>750006900</v>
      </c>
      <c r="J151">
        <f>VLOOKUP(Module[[#This Row],[Module'#]],Components!$A:$D,4,FALSE)</f>
        <v>21.62</v>
      </c>
      <c r="K151">
        <v>890010913</v>
      </c>
      <c r="L151">
        <f>VLOOKUP(Module[[#This Row],[Bulb'#]],Components!$A:$D,4,FALSE)</f>
        <v>9.5500000000000007</v>
      </c>
      <c r="M151" t="s">
        <v>190</v>
      </c>
      <c r="N151" t="s">
        <v>194</v>
      </c>
      <c r="O151">
        <v>3</v>
      </c>
      <c r="P151" t="s">
        <v>201</v>
      </c>
      <c r="Q151">
        <v>240</v>
      </c>
      <c r="R151" t="str">
        <f>CONCATENATE(Module[[#This Row],[Mod]],Module[[#This Row],[Lens]])</f>
        <v>D3</v>
      </c>
    </row>
    <row r="152" spans="6:18" x14ac:dyDescent="0.25">
      <c r="F152" t="str">
        <f>CONCATENATE(Module[[#This Row],[Voltage]],Module[[#This Row],[Mod]],Module[[#This Row],[Lens]],Module[[#This Row],[Base]])</f>
        <v>240D4B</v>
      </c>
      <c r="G152">
        <f>Module[[#This Row],[Mod$]]+Module[[#This Row],[Bulb$]]</f>
        <v>31.17</v>
      </c>
      <c r="H152" t="s">
        <v>419</v>
      </c>
      <c r="I152">
        <v>750002900</v>
      </c>
      <c r="J152">
        <f>VLOOKUP(Module[[#This Row],[Module'#]],Components!$A:$D,4,FALSE)</f>
        <v>21.62</v>
      </c>
      <c r="K152">
        <v>890010913</v>
      </c>
      <c r="L152">
        <f>VLOOKUP(Module[[#This Row],[Bulb'#]],Components!$A:$D,4,FALSE)</f>
        <v>9.5500000000000007</v>
      </c>
      <c r="M152" t="s">
        <v>189</v>
      </c>
      <c r="N152" t="s">
        <v>194</v>
      </c>
      <c r="O152">
        <v>4</v>
      </c>
      <c r="P152" t="s">
        <v>202</v>
      </c>
      <c r="Q152">
        <v>240</v>
      </c>
      <c r="R152" t="str">
        <f>CONCATENATE(Module[[#This Row],[Mod]],Module[[#This Row],[Lens]])</f>
        <v>D4</v>
      </c>
    </row>
    <row r="153" spans="6:18" x14ac:dyDescent="0.25">
      <c r="F153" t="str">
        <f>CONCATENATE(Module[[#This Row],[Voltage]],Module[[#This Row],[Mod]],Module[[#This Row],[Lens]],Module[[#This Row],[Base]])</f>
        <v>240D4G</v>
      </c>
      <c r="G153">
        <f>Module[[#This Row],[Mod$]]+Module[[#This Row],[Bulb$]]</f>
        <v>31.17</v>
      </c>
      <c r="H153" t="s">
        <v>419</v>
      </c>
      <c r="I153">
        <v>750002900</v>
      </c>
      <c r="J153">
        <f>VLOOKUP(Module[[#This Row],[Module'#]],Components!$A:$D,4,FALSE)</f>
        <v>21.62</v>
      </c>
      <c r="K153">
        <v>890010913</v>
      </c>
      <c r="L153">
        <f>VLOOKUP(Module[[#This Row],[Bulb'#]],Components!$A:$D,4,FALSE)</f>
        <v>9.5500000000000007</v>
      </c>
      <c r="M153" t="s">
        <v>190</v>
      </c>
      <c r="N153" t="s">
        <v>194</v>
      </c>
      <c r="O153">
        <v>4</v>
      </c>
      <c r="P153" t="s">
        <v>202</v>
      </c>
      <c r="Q153">
        <v>240</v>
      </c>
      <c r="R153" t="str">
        <f>CONCATENATE(Module[[#This Row],[Mod]],Module[[#This Row],[Lens]])</f>
        <v>D4</v>
      </c>
    </row>
    <row r="154" spans="6:18" x14ac:dyDescent="0.25">
      <c r="F154" t="str">
        <f>CONCATENATE(Module[[#This Row],[Voltage]],Module[[#This Row],[Mod]],Module[[#This Row],[Lens]],Module[[#This Row],[Base]])</f>
        <v>240D5B</v>
      </c>
      <c r="G154">
        <f>Module[[#This Row],[Mod$]]+Module[[#This Row],[Bulb$]]</f>
        <v>31.17</v>
      </c>
      <c r="H154" t="s">
        <v>393</v>
      </c>
      <c r="I154">
        <v>750001900</v>
      </c>
      <c r="J154">
        <f>VLOOKUP(Module[[#This Row],[Module'#]],Components!$A:$D,4,FALSE)</f>
        <v>21.62</v>
      </c>
      <c r="K154">
        <v>890010913</v>
      </c>
      <c r="L154">
        <f>VLOOKUP(Module[[#This Row],[Bulb'#]],Components!$A:$D,4,FALSE)</f>
        <v>9.5500000000000007</v>
      </c>
      <c r="M154" t="s">
        <v>189</v>
      </c>
      <c r="N154" t="s">
        <v>194</v>
      </c>
      <c r="O154">
        <v>5</v>
      </c>
      <c r="P154" t="s">
        <v>203</v>
      </c>
      <c r="Q154">
        <v>240</v>
      </c>
      <c r="R154" t="str">
        <f>CONCATENATE(Module[[#This Row],[Mod]],Module[[#This Row],[Lens]])</f>
        <v>D5</v>
      </c>
    </row>
    <row r="155" spans="6:18" x14ac:dyDescent="0.25">
      <c r="F155" t="str">
        <f>CONCATENATE(Module[[#This Row],[Voltage]],Module[[#This Row],[Mod]],Module[[#This Row],[Lens]],Module[[#This Row],[Base]])</f>
        <v>240D5G</v>
      </c>
      <c r="G155">
        <f>Module[[#This Row],[Mod$]]+Module[[#This Row],[Bulb$]]</f>
        <v>31.17</v>
      </c>
      <c r="H155" t="s">
        <v>393</v>
      </c>
      <c r="I155">
        <v>750001900</v>
      </c>
      <c r="J155">
        <f>VLOOKUP(Module[[#This Row],[Module'#]],Components!$A:$D,4,FALSE)</f>
        <v>21.62</v>
      </c>
      <c r="K155">
        <v>890010913</v>
      </c>
      <c r="L155">
        <f>VLOOKUP(Module[[#This Row],[Bulb'#]],Components!$A:$D,4,FALSE)</f>
        <v>9.5500000000000007</v>
      </c>
      <c r="M155" t="s">
        <v>190</v>
      </c>
      <c r="N155" t="s">
        <v>194</v>
      </c>
      <c r="O155">
        <v>5</v>
      </c>
      <c r="P155" t="s">
        <v>203</v>
      </c>
      <c r="Q155">
        <v>240</v>
      </c>
      <c r="R155" t="str">
        <f>CONCATENATE(Module[[#This Row],[Mod]],Module[[#This Row],[Lens]])</f>
        <v>D5</v>
      </c>
    </row>
    <row r="156" spans="6:18" x14ac:dyDescent="0.25">
      <c r="F156" t="str">
        <f>CONCATENATE(Module[[#This Row],[Voltage]],Module[[#This Row],[Mod]],Module[[#This Row],[Lens]],Module[[#This Row],[Base]])</f>
        <v>240D6B</v>
      </c>
      <c r="G156">
        <f>Module[[#This Row],[Mod$]]+Module[[#This Row],[Bulb$]]</f>
        <v>31.17</v>
      </c>
      <c r="H156" t="s">
        <v>401</v>
      </c>
      <c r="I156">
        <v>750005900</v>
      </c>
      <c r="J156">
        <f>VLOOKUP(Module[[#This Row],[Module'#]],Components!$A:$D,4,FALSE)</f>
        <v>21.62</v>
      </c>
      <c r="K156">
        <v>890010913</v>
      </c>
      <c r="L156">
        <f>VLOOKUP(Module[[#This Row],[Bulb'#]],Components!$A:$D,4,FALSE)</f>
        <v>9.5500000000000007</v>
      </c>
      <c r="M156" t="s">
        <v>189</v>
      </c>
      <c r="N156" t="s">
        <v>194</v>
      </c>
      <c r="O156">
        <v>6</v>
      </c>
      <c r="P156" t="s">
        <v>204</v>
      </c>
      <c r="Q156">
        <v>240</v>
      </c>
      <c r="R156" t="str">
        <f>CONCATENATE(Module[[#This Row],[Mod]],Module[[#This Row],[Lens]])</f>
        <v>D6</v>
      </c>
    </row>
    <row r="157" spans="6:18" x14ac:dyDescent="0.25">
      <c r="F157" t="str">
        <f>CONCATENATE(Module[[#This Row],[Voltage]],Module[[#This Row],[Mod]],Module[[#This Row],[Lens]],Module[[#This Row],[Base]])</f>
        <v>240D6G</v>
      </c>
      <c r="G157">
        <f>Module[[#This Row],[Mod$]]+Module[[#This Row],[Bulb$]]</f>
        <v>31.17</v>
      </c>
      <c r="H157" t="s">
        <v>401</v>
      </c>
      <c r="I157">
        <v>750005900</v>
      </c>
      <c r="J157">
        <f>VLOOKUP(Module[[#This Row],[Module'#]],Components!$A:$D,4,FALSE)</f>
        <v>21.62</v>
      </c>
      <c r="K157">
        <v>890010913</v>
      </c>
      <c r="L157">
        <f>VLOOKUP(Module[[#This Row],[Bulb'#]],Components!$A:$D,4,FALSE)</f>
        <v>9.5500000000000007</v>
      </c>
      <c r="M157" t="s">
        <v>190</v>
      </c>
      <c r="N157" t="s">
        <v>194</v>
      </c>
      <c r="O157">
        <v>6</v>
      </c>
      <c r="P157" t="s">
        <v>204</v>
      </c>
      <c r="Q157">
        <v>240</v>
      </c>
      <c r="R157" t="str">
        <f>CONCATENATE(Module[[#This Row],[Mod]],Module[[#This Row],[Lens]])</f>
        <v>D6</v>
      </c>
    </row>
    <row r="158" spans="6:18" x14ac:dyDescent="0.25">
      <c r="F158" t="str">
        <f>CONCATENATE(Module[[#This Row],[Voltage]],Module[[#This Row],[Mod]],Module[[#This Row],[Lens]],Module[[#This Row],[Base]])</f>
        <v>240D7B</v>
      </c>
      <c r="G158">
        <f>Module[[#This Row],[Mod$]]+Module[[#This Row],[Bulb$]]</f>
        <v>31.17</v>
      </c>
      <c r="H158" t="s">
        <v>407</v>
      </c>
      <c r="I158">
        <v>750004900</v>
      </c>
      <c r="J158">
        <f>VLOOKUP(Module[[#This Row],[Module'#]],Components!$A:$D,4,FALSE)</f>
        <v>21.62</v>
      </c>
      <c r="K158">
        <v>890010913</v>
      </c>
      <c r="L158">
        <f>VLOOKUP(Module[[#This Row],[Bulb'#]],Components!$A:$D,4,FALSE)</f>
        <v>9.5500000000000007</v>
      </c>
      <c r="M158" t="s">
        <v>189</v>
      </c>
      <c r="N158" t="s">
        <v>194</v>
      </c>
      <c r="O158">
        <v>7</v>
      </c>
      <c r="P158" t="s">
        <v>205</v>
      </c>
      <c r="Q158">
        <v>240</v>
      </c>
      <c r="R158" t="str">
        <f>CONCATENATE(Module[[#This Row],[Mod]],Module[[#This Row],[Lens]])</f>
        <v>D7</v>
      </c>
    </row>
    <row r="159" spans="6:18" x14ac:dyDescent="0.25">
      <c r="F159" t="str">
        <f>CONCATENATE(Module[[#This Row],[Voltage]],Module[[#This Row],[Mod]],Module[[#This Row],[Lens]],Module[[#This Row],[Base]])</f>
        <v>240D7G</v>
      </c>
      <c r="G159">
        <f>Module[[#This Row],[Mod$]]+Module[[#This Row],[Bulb$]]</f>
        <v>31.17</v>
      </c>
      <c r="H159" t="s">
        <v>407</v>
      </c>
      <c r="I159">
        <v>750004900</v>
      </c>
      <c r="J159">
        <f>VLOOKUP(Module[[#This Row],[Module'#]],Components!$A:$D,4,FALSE)</f>
        <v>21.62</v>
      </c>
      <c r="K159">
        <v>890010913</v>
      </c>
      <c r="L159">
        <f>VLOOKUP(Module[[#This Row],[Bulb'#]],Components!$A:$D,4,FALSE)</f>
        <v>9.5500000000000007</v>
      </c>
      <c r="M159" t="s">
        <v>190</v>
      </c>
      <c r="N159" t="s">
        <v>194</v>
      </c>
      <c r="O159">
        <v>7</v>
      </c>
      <c r="P159" t="s">
        <v>205</v>
      </c>
      <c r="Q159">
        <v>240</v>
      </c>
      <c r="R159" t="str">
        <f>CONCATENATE(Module[[#This Row],[Mod]],Module[[#This Row],[Lens]])</f>
        <v>D7</v>
      </c>
    </row>
    <row r="160" spans="6:18" x14ac:dyDescent="0.25">
      <c r="F160" t="str">
        <f>CONCATENATE(Module[[#This Row],[Voltage]],Module[[#This Row],[Mod]],Module[[#This Row],[Lens]],Module[[#This Row],[Base]])</f>
        <v>240D8B</v>
      </c>
      <c r="G160">
        <f>Module[[#This Row],[Mod$]]+Module[[#This Row],[Bulb$]]</f>
        <v>31.17</v>
      </c>
      <c r="H160" t="s">
        <v>427</v>
      </c>
      <c r="I160">
        <v>750007900</v>
      </c>
      <c r="J160">
        <f>VLOOKUP(Module[[#This Row],[Module'#]],Components!$A:$D,4,FALSE)</f>
        <v>21.62</v>
      </c>
      <c r="K160">
        <v>890010913</v>
      </c>
      <c r="L160">
        <f>VLOOKUP(Module[[#This Row],[Bulb'#]],Components!$A:$D,4,FALSE)</f>
        <v>9.5500000000000007</v>
      </c>
      <c r="M160" t="s">
        <v>189</v>
      </c>
      <c r="N160" t="s">
        <v>194</v>
      </c>
      <c r="O160">
        <v>8</v>
      </c>
      <c r="P160" t="s">
        <v>206</v>
      </c>
      <c r="Q160">
        <v>240</v>
      </c>
      <c r="R160" t="str">
        <f>CONCATENATE(Module[[#This Row],[Mod]],Module[[#This Row],[Lens]])</f>
        <v>D8</v>
      </c>
    </row>
    <row r="161" spans="6:18" x14ac:dyDescent="0.25">
      <c r="F161" t="str">
        <f>CONCATENATE(Module[[#This Row],[Voltage]],Module[[#This Row],[Mod]],Module[[#This Row],[Lens]],Module[[#This Row],[Base]])</f>
        <v>240D8G</v>
      </c>
      <c r="G161">
        <f>Module[[#This Row],[Mod$]]+Module[[#This Row],[Bulb$]]</f>
        <v>31.17</v>
      </c>
      <c r="H161" t="s">
        <v>427</v>
      </c>
      <c r="I161">
        <v>750007900</v>
      </c>
      <c r="J161">
        <f>VLOOKUP(Module[[#This Row],[Module'#]],Components!$A:$D,4,FALSE)</f>
        <v>21.62</v>
      </c>
      <c r="K161">
        <v>890010913</v>
      </c>
      <c r="L161">
        <f>VLOOKUP(Module[[#This Row],[Bulb'#]],Components!$A:$D,4,FALSE)</f>
        <v>9.5500000000000007</v>
      </c>
      <c r="M161" t="s">
        <v>190</v>
      </c>
      <c r="N161" t="s">
        <v>194</v>
      </c>
      <c r="O161">
        <v>8</v>
      </c>
      <c r="P161" t="s">
        <v>206</v>
      </c>
      <c r="Q161">
        <v>240</v>
      </c>
      <c r="R161" t="str">
        <f>CONCATENATE(Module[[#This Row],[Mod]],Module[[#This Row],[Lens]])</f>
        <v>D8</v>
      </c>
    </row>
    <row r="162" spans="6:18" x14ac:dyDescent="0.25">
      <c r="F162" t="str">
        <f>CONCATENATE(Module[[#This Row],[Voltage]],Module[[#This Row],[Mod]],Module[[#This Row],[Lens]],Module[[#This Row],[Base]])</f>
        <v>12F3B</v>
      </c>
      <c r="G162">
        <f>Module[[#This Row],[Mod$]]+Module[[#This Row],[Bulb$]]</f>
        <v>54.7</v>
      </c>
      <c r="H162" t="s">
        <v>410</v>
      </c>
      <c r="I162">
        <v>760006405</v>
      </c>
      <c r="J162">
        <f>VLOOKUP(Module[[#This Row],[Module'#]],Components!$A:$D,4,FALSE)</f>
        <v>45.15</v>
      </c>
      <c r="K162">
        <v>890010904</v>
      </c>
      <c r="L162">
        <f>VLOOKUP(Module[[#This Row],[Bulb'#]],Components!$A:$D,4,FALSE)</f>
        <v>9.5500000000000007</v>
      </c>
      <c r="M162" t="s">
        <v>189</v>
      </c>
      <c r="N162" t="s">
        <v>195</v>
      </c>
      <c r="O162">
        <v>3</v>
      </c>
      <c r="P162" t="s">
        <v>201</v>
      </c>
      <c r="Q162">
        <v>12</v>
      </c>
      <c r="R162" t="str">
        <f>CONCATENATE(Module[[#This Row],[Mod]],Module[[#This Row],[Lens]])</f>
        <v>F3</v>
      </c>
    </row>
    <row r="163" spans="6:18" x14ac:dyDescent="0.25">
      <c r="F163" t="str">
        <f>CONCATENATE(Module[[#This Row],[Voltage]],Module[[#This Row],[Mod]],Module[[#This Row],[Lens]],Module[[#This Row],[Base]])</f>
        <v>12F3G</v>
      </c>
      <c r="G163">
        <f>Module[[#This Row],[Mod$]]+Module[[#This Row],[Bulb$]]</f>
        <v>54.7</v>
      </c>
      <c r="H163" t="s">
        <v>410</v>
      </c>
      <c r="I163">
        <v>760006405</v>
      </c>
      <c r="J163">
        <f>VLOOKUP(Module[[#This Row],[Module'#]],Components!$A:$D,4,FALSE)</f>
        <v>45.15</v>
      </c>
      <c r="K163">
        <v>890010904</v>
      </c>
      <c r="L163">
        <f>VLOOKUP(Module[[#This Row],[Bulb'#]],Components!$A:$D,4,FALSE)</f>
        <v>9.5500000000000007</v>
      </c>
      <c r="M163" t="s">
        <v>190</v>
      </c>
      <c r="N163" t="s">
        <v>195</v>
      </c>
      <c r="O163">
        <v>3</v>
      </c>
      <c r="P163" t="s">
        <v>201</v>
      </c>
      <c r="Q163">
        <v>12</v>
      </c>
      <c r="R163" t="str">
        <f>CONCATENATE(Module[[#This Row],[Mod]],Module[[#This Row],[Lens]])</f>
        <v>F3</v>
      </c>
    </row>
    <row r="164" spans="6:18" x14ac:dyDescent="0.25">
      <c r="F164" t="str">
        <f>CONCATENATE(Module[[#This Row],[Voltage]],Module[[#This Row],[Mod]],Module[[#This Row],[Lens]],Module[[#This Row],[Base]])</f>
        <v>12F4B</v>
      </c>
      <c r="G164">
        <f>Module[[#This Row],[Mod$]]+Module[[#This Row],[Bulb$]]</f>
        <v>54.7</v>
      </c>
      <c r="H164" t="s">
        <v>416</v>
      </c>
      <c r="I164">
        <v>760002405</v>
      </c>
      <c r="J164">
        <f>VLOOKUP(Module[[#This Row],[Module'#]],Components!$A:$D,4,FALSE)</f>
        <v>45.15</v>
      </c>
      <c r="K164">
        <v>890010904</v>
      </c>
      <c r="L164">
        <f>VLOOKUP(Module[[#This Row],[Bulb'#]],Components!$A:$D,4,FALSE)</f>
        <v>9.5500000000000007</v>
      </c>
      <c r="M164" t="s">
        <v>189</v>
      </c>
      <c r="N164" t="s">
        <v>195</v>
      </c>
      <c r="O164">
        <v>4</v>
      </c>
      <c r="P164" t="s">
        <v>202</v>
      </c>
      <c r="Q164">
        <v>12</v>
      </c>
      <c r="R164" t="str">
        <f>CONCATENATE(Module[[#This Row],[Mod]],Module[[#This Row],[Lens]])</f>
        <v>F4</v>
      </c>
    </row>
    <row r="165" spans="6:18" x14ac:dyDescent="0.25">
      <c r="F165" t="str">
        <f>CONCATENATE(Module[[#This Row],[Voltage]],Module[[#This Row],[Mod]],Module[[#This Row],[Lens]],Module[[#This Row],[Base]])</f>
        <v>12F4G</v>
      </c>
      <c r="G165">
        <f>Module[[#This Row],[Mod$]]+Module[[#This Row],[Bulb$]]</f>
        <v>54.7</v>
      </c>
      <c r="H165" t="s">
        <v>416</v>
      </c>
      <c r="I165">
        <v>760002405</v>
      </c>
      <c r="J165">
        <f>VLOOKUP(Module[[#This Row],[Module'#]],Components!$A:$D,4,FALSE)</f>
        <v>45.15</v>
      </c>
      <c r="K165">
        <v>890010904</v>
      </c>
      <c r="L165">
        <f>VLOOKUP(Module[[#This Row],[Bulb'#]],Components!$A:$D,4,FALSE)</f>
        <v>9.5500000000000007</v>
      </c>
      <c r="M165" t="s">
        <v>190</v>
      </c>
      <c r="N165" t="s">
        <v>195</v>
      </c>
      <c r="O165">
        <v>4</v>
      </c>
      <c r="P165" t="s">
        <v>202</v>
      </c>
      <c r="Q165">
        <v>12</v>
      </c>
      <c r="R165" t="str">
        <f>CONCATENATE(Module[[#This Row],[Mod]],Module[[#This Row],[Lens]])</f>
        <v>F4</v>
      </c>
    </row>
    <row r="166" spans="6:18" x14ac:dyDescent="0.25">
      <c r="F166" t="str">
        <f>CONCATENATE(Module[[#This Row],[Voltage]],Module[[#This Row],[Mod]],Module[[#This Row],[Lens]],Module[[#This Row],[Base]])</f>
        <v>12F5B</v>
      </c>
      <c r="G166">
        <f>Module[[#This Row],[Mod$]]+Module[[#This Row],[Bulb$]]</f>
        <v>54.7</v>
      </c>
      <c r="H166" t="s">
        <v>429</v>
      </c>
      <c r="I166">
        <v>760001405</v>
      </c>
      <c r="J166">
        <f>VLOOKUP(Module[[#This Row],[Module'#]],Components!$A:$D,4,FALSE)</f>
        <v>45.15</v>
      </c>
      <c r="K166">
        <v>890010904</v>
      </c>
      <c r="L166">
        <f>VLOOKUP(Module[[#This Row],[Bulb'#]],Components!$A:$D,4,FALSE)</f>
        <v>9.5500000000000007</v>
      </c>
      <c r="M166" t="s">
        <v>189</v>
      </c>
      <c r="N166" t="s">
        <v>195</v>
      </c>
      <c r="O166">
        <v>5</v>
      </c>
      <c r="P166" t="s">
        <v>203</v>
      </c>
      <c r="Q166">
        <v>12</v>
      </c>
      <c r="R166" t="str">
        <f>CONCATENATE(Module[[#This Row],[Mod]],Module[[#This Row],[Lens]])</f>
        <v>F5</v>
      </c>
    </row>
    <row r="167" spans="6:18" x14ac:dyDescent="0.25">
      <c r="F167" t="str">
        <f>CONCATENATE(Module[[#This Row],[Voltage]],Module[[#This Row],[Mod]],Module[[#This Row],[Lens]],Module[[#This Row],[Base]])</f>
        <v>12F5G</v>
      </c>
      <c r="G167">
        <f>Module[[#This Row],[Mod$]]+Module[[#This Row],[Bulb$]]</f>
        <v>54.7</v>
      </c>
      <c r="H167" t="s">
        <v>429</v>
      </c>
      <c r="I167">
        <v>760001405</v>
      </c>
      <c r="J167">
        <f>VLOOKUP(Module[[#This Row],[Module'#]],Components!$A:$D,4,FALSE)</f>
        <v>45.15</v>
      </c>
      <c r="K167">
        <v>890010904</v>
      </c>
      <c r="L167">
        <f>VLOOKUP(Module[[#This Row],[Bulb'#]],Components!$A:$D,4,FALSE)</f>
        <v>9.5500000000000007</v>
      </c>
      <c r="M167" t="s">
        <v>190</v>
      </c>
      <c r="N167" t="s">
        <v>195</v>
      </c>
      <c r="O167">
        <v>5</v>
      </c>
      <c r="P167" t="s">
        <v>203</v>
      </c>
      <c r="Q167">
        <v>12</v>
      </c>
      <c r="R167" t="str">
        <f>CONCATENATE(Module[[#This Row],[Mod]],Module[[#This Row],[Lens]])</f>
        <v>F5</v>
      </c>
    </row>
    <row r="168" spans="6:18" x14ac:dyDescent="0.25">
      <c r="F168" t="str">
        <f>CONCATENATE(Module[[#This Row],[Voltage]],Module[[#This Row],[Mod]],Module[[#This Row],[Lens]],Module[[#This Row],[Base]])</f>
        <v>12F6B</v>
      </c>
      <c r="G168">
        <f>Module[[#This Row],[Mod$]]+Module[[#This Row],[Bulb$]]</f>
        <v>54.7</v>
      </c>
      <c r="H168" t="s">
        <v>398</v>
      </c>
      <c r="I168">
        <v>760005405</v>
      </c>
      <c r="J168">
        <f>VLOOKUP(Module[[#This Row],[Module'#]],Components!$A:$D,4,FALSE)</f>
        <v>45.15</v>
      </c>
      <c r="K168">
        <v>890010904</v>
      </c>
      <c r="L168">
        <f>VLOOKUP(Module[[#This Row],[Bulb'#]],Components!$A:$D,4,FALSE)</f>
        <v>9.5500000000000007</v>
      </c>
      <c r="M168" t="s">
        <v>189</v>
      </c>
      <c r="N168" t="s">
        <v>195</v>
      </c>
      <c r="O168">
        <v>6</v>
      </c>
      <c r="P168" t="s">
        <v>204</v>
      </c>
      <c r="Q168">
        <v>12</v>
      </c>
      <c r="R168" t="str">
        <f>CONCATENATE(Module[[#This Row],[Mod]],Module[[#This Row],[Lens]])</f>
        <v>F6</v>
      </c>
    </row>
    <row r="169" spans="6:18" x14ac:dyDescent="0.25">
      <c r="F169" t="str">
        <f>CONCATENATE(Module[[#This Row],[Voltage]],Module[[#This Row],[Mod]],Module[[#This Row],[Lens]],Module[[#This Row],[Base]])</f>
        <v>12F6G</v>
      </c>
      <c r="G169">
        <f>Module[[#This Row],[Mod$]]+Module[[#This Row],[Bulb$]]</f>
        <v>54.7</v>
      </c>
      <c r="H169" t="s">
        <v>398</v>
      </c>
      <c r="I169">
        <v>760005405</v>
      </c>
      <c r="J169">
        <f>VLOOKUP(Module[[#This Row],[Module'#]],Components!$A:$D,4,FALSE)</f>
        <v>45.15</v>
      </c>
      <c r="K169">
        <v>890010904</v>
      </c>
      <c r="L169">
        <f>VLOOKUP(Module[[#This Row],[Bulb'#]],Components!$A:$D,4,FALSE)</f>
        <v>9.5500000000000007</v>
      </c>
      <c r="M169" t="s">
        <v>190</v>
      </c>
      <c r="N169" t="s">
        <v>195</v>
      </c>
      <c r="O169">
        <v>6</v>
      </c>
      <c r="P169" t="s">
        <v>204</v>
      </c>
      <c r="Q169">
        <v>12</v>
      </c>
      <c r="R169" t="str">
        <f>CONCATENATE(Module[[#This Row],[Mod]],Module[[#This Row],[Lens]])</f>
        <v>F6</v>
      </c>
    </row>
    <row r="170" spans="6:18" x14ac:dyDescent="0.25">
      <c r="F170" t="str">
        <f>CONCATENATE(Module[[#This Row],[Voltage]],Module[[#This Row],[Mod]],Module[[#This Row],[Lens]],Module[[#This Row],[Base]])</f>
        <v>12F7B</v>
      </c>
      <c r="G170">
        <f>Module[[#This Row],[Mod$]]+Module[[#This Row],[Bulb$]]</f>
        <v>54.7</v>
      </c>
      <c r="H170" t="s">
        <v>404</v>
      </c>
      <c r="I170">
        <v>760004405</v>
      </c>
      <c r="J170">
        <f>VLOOKUP(Module[[#This Row],[Module'#]],Components!$A:$D,4,FALSE)</f>
        <v>45.15</v>
      </c>
      <c r="K170">
        <v>890010904</v>
      </c>
      <c r="L170">
        <f>VLOOKUP(Module[[#This Row],[Bulb'#]],Components!$A:$D,4,FALSE)</f>
        <v>9.5500000000000007</v>
      </c>
      <c r="M170" t="s">
        <v>189</v>
      </c>
      <c r="N170" t="s">
        <v>195</v>
      </c>
      <c r="O170">
        <v>7</v>
      </c>
      <c r="P170" t="s">
        <v>205</v>
      </c>
      <c r="Q170">
        <v>12</v>
      </c>
      <c r="R170" t="str">
        <f>CONCATENATE(Module[[#This Row],[Mod]],Module[[#This Row],[Lens]])</f>
        <v>F7</v>
      </c>
    </row>
    <row r="171" spans="6:18" x14ac:dyDescent="0.25">
      <c r="F171" t="str">
        <f>CONCATENATE(Module[[#This Row],[Voltage]],Module[[#This Row],[Mod]],Module[[#This Row],[Lens]],Module[[#This Row],[Base]])</f>
        <v>12F7G</v>
      </c>
      <c r="G171">
        <f>Module[[#This Row],[Mod$]]+Module[[#This Row],[Bulb$]]</f>
        <v>54.7</v>
      </c>
      <c r="H171" t="s">
        <v>404</v>
      </c>
      <c r="I171">
        <v>760004405</v>
      </c>
      <c r="J171">
        <f>VLOOKUP(Module[[#This Row],[Module'#]],Components!$A:$D,4,FALSE)</f>
        <v>45.15</v>
      </c>
      <c r="K171">
        <v>890010904</v>
      </c>
      <c r="L171">
        <f>VLOOKUP(Module[[#This Row],[Bulb'#]],Components!$A:$D,4,FALSE)</f>
        <v>9.5500000000000007</v>
      </c>
      <c r="M171" t="s">
        <v>190</v>
      </c>
      <c r="N171" t="s">
        <v>195</v>
      </c>
      <c r="O171">
        <v>7</v>
      </c>
      <c r="P171" t="s">
        <v>205</v>
      </c>
      <c r="Q171">
        <v>12</v>
      </c>
      <c r="R171" t="str">
        <f>CONCATENATE(Module[[#This Row],[Mod]],Module[[#This Row],[Lens]])</f>
        <v>F7</v>
      </c>
    </row>
    <row r="172" spans="6:18" x14ac:dyDescent="0.25">
      <c r="F172" t="str">
        <f>CONCATENATE(Module[[#This Row],[Voltage]],Module[[#This Row],[Mod]],Module[[#This Row],[Lens]],Module[[#This Row],[Base]])</f>
        <v>12F8B</v>
      </c>
      <c r="G172">
        <f>Module[[#This Row],[Mod$]]+Module[[#This Row],[Bulb$]]</f>
        <v>54.7</v>
      </c>
      <c r="H172" t="s">
        <v>424</v>
      </c>
      <c r="I172">
        <v>760007405</v>
      </c>
      <c r="J172">
        <f>VLOOKUP(Module[[#This Row],[Module'#]],Components!$A:$D,4,FALSE)</f>
        <v>45.15</v>
      </c>
      <c r="K172">
        <v>890010904</v>
      </c>
      <c r="L172">
        <f>VLOOKUP(Module[[#This Row],[Bulb'#]],Components!$A:$D,4,FALSE)</f>
        <v>9.5500000000000007</v>
      </c>
      <c r="M172" t="s">
        <v>189</v>
      </c>
      <c r="N172" t="s">
        <v>195</v>
      </c>
      <c r="O172">
        <v>8</v>
      </c>
      <c r="P172" t="s">
        <v>206</v>
      </c>
      <c r="Q172">
        <v>12</v>
      </c>
      <c r="R172" t="str">
        <f>CONCATENATE(Module[[#This Row],[Mod]],Module[[#This Row],[Lens]])</f>
        <v>F8</v>
      </c>
    </row>
    <row r="173" spans="6:18" x14ac:dyDescent="0.25">
      <c r="F173" t="str">
        <f>CONCATENATE(Module[[#This Row],[Voltage]],Module[[#This Row],[Mod]],Module[[#This Row],[Lens]],Module[[#This Row],[Base]])</f>
        <v>12F8G</v>
      </c>
      <c r="G173">
        <f>Module[[#This Row],[Mod$]]+Module[[#This Row],[Bulb$]]</f>
        <v>54.7</v>
      </c>
      <c r="H173" t="s">
        <v>424</v>
      </c>
      <c r="I173">
        <v>760007405</v>
      </c>
      <c r="J173">
        <f>VLOOKUP(Module[[#This Row],[Module'#]],Components!$A:$D,4,FALSE)</f>
        <v>45.15</v>
      </c>
      <c r="K173">
        <v>890010904</v>
      </c>
      <c r="L173">
        <f>VLOOKUP(Module[[#This Row],[Bulb'#]],Components!$A:$D,4,FALSE)</f>
        <v>9.5500000000000007</v>
      </c>
      <c r="M173" t="s">
        <v>190</v>
      </c>
      <c r="N173" t="s">
        <v>195</v>
      </c>
      <c r="O173">
        <v>8</v>
      </c>
      <c r="P173" t="s">
        <v>206</v>
      </c>
      <c r="Q173">
        <v>12</v>
      </c>
      <c r="R173" t="str">
        <f>CONCATENATE(Module[[#This Row],[Mod]],Module[[#This Row],[Lens]])</f>
        <v>F8</v>
      </c>
    </row>
    <row r="174" spans="6:18" x14ac:dyDescent="0.25">
      <c r="F174" t="str">
        <f>CONCATENATE(Module[[#This Row],[Voltage]],Module[[#This Row],[Mod]],Module[[#This Row],[Lens]],Module[[#This Row],[Base]])</f>
        <v>24F3B</v>
      </c>
      <c r="G174">
        <f>Module[[#This Row],[Mod$]]+Module[[#This Row],[Bulb$]]</f>
        <v>54.7</v>
      </c>
      <c r="H174" t="s">
        <v>410</v>
      </c>
      <c r="I174">
        <v>760006405</v>
      </c>
      <c r="J174">
        <f>VLOOKUP(Module[[#This Row],[Module'#]],Components!$A:$D,4,FALSE)</f>
        <v>45.15</v>
      </c>
      <c r="K174" s="8">
        <v>890010905</v>
      </c>
      <c r="L174">
        <f>VLOOKUP(Module[[#This Row],[Bulb'#]],Components!$A:$D,4,FALSE)</f>
        <v>9.5500000000000007</v>
      </c>
      <c r="M174" t="s">
        <v>189</v>
      </c>
      <c r="N174" t="s">
        <v>195</v>
      </c>
      <c r="O174">
        <v>3</v>
      </c>
      <c r="P174" t="s">
        <v>201</v>
      </c>
      <c r="Q174">
        <v>24</v>
      </c>
      <c r="R174" t="str">
        <f>CONCATENATE(Module[[#This Row],[Mod]],Module[[#This Row],[Lens]])</f>
        <v>F3</v>
      </c>
    </row>
    <row r="175" spans="6:18" x14ac:dyDescent="0.25">
      <c r="F175" t="str">
        <f>CONCATENATE(Module[[#This Row],[Voltage]],Module[[#This Row],[Mod]],Module[[#This Row],[Lens]],Module[[#This Row],[Base]])</f>
        <v>24F3G</v>
      </c>
      <c r="G175">
        <f>Module[[#This Row],[Mod$]]+Module[[#This Row],[Bulb$]]</f>
        <v>54.7</v>
      </c>
      <c r="H175" t="s">
        <v>410</v>
      </c>
      <c r="I175">
        <v>760006405</v>
      </c>
      <c r="J175">
        <f>VLOOKUP(Module[[#This Row],[Module'#]],Components!$A:$D,4,FALSE)</f>
        <v>45.15</v>
      </c>
      <c r="K175" s="8">
        <v>890010905</v>
      </c>
      <c r="L175">
        <f>VLOOKUP(Module[[#This Row],[Bulb'#]],Components!$A:$D,4,FALSE)</f>
        <v>9.5500000000000007</v>
      </c>
      <c r="M175" t="s">
        <v>190</v>
      </c>
      <c r="N175" t="s">
        <v>195</v>
      </c>
      <c r="O175">
        <v>3</v>
      </c>
      <c r="P175" t="s">
        <v>201</v>
      </c>
      <c r="Q175">
        <v>24</v>
      </c>
      <c r="R175" t="str">
        <f>CONCATENATE(Module[[#This Row],[Mod]],Module[[#This Row],[Lens]])</f>
        <v>F3</v>
      </c>
    </row>
    <row r="176" spans="6:18" x14ac:dyDescent="0.25">
      <c r="F176" t="str">
        <f>CONCATENATE(Module[[#This Row],[Voltage]],Module[[#This Row],[Mod]],Module[[#This Row],[Lens]],Module[[#This Row],[Base]])</f>
        <v>24F4B</v>
      </c>
      <c r="G176">
        <f>Module[[#This Row],[Mod$]]+Module[[#This Row],[Bulb$]]</f>
        <v>54.7</v>
      </c>
      <c r="H176" t="s">
        <v>416</v>
      </c>
      <c r="I176">
        <v>760002405</v>
      </c>
      <c r="J176">
        <f>VLOOKUP(Module[[#This Row],[Module'#]],Components!$A:$D,4,FALSE)</f>
        <v>45.15</v>
      </c>
      <c r="K176" s="8">
        <v>890010905</v>
      </c>
      <c r="L176">
        <f>VLOOKUP(Module[[#This Row],[Bulb'#]],Components!$A:$D,4,FALSE)</f>
        <v>9.5500000000000007</v>
      </c>
      <c r="M176" t="s">
        <v>189</v>
      </c>
      <c r="N176" t="s">
        <v>195</v>
      </c>
      <c r="O176">
        <v>4</v>
      </c>
      <c r="P176" t="s">
        <v>202</v>
      </c>
      <c r="Q176">
        <v>24</v>
      </c>
      <c r="R176" t="str">
        <f>CONCATENATE(Module[[#This Row],[Mod]],Module[[#This Row],[Lens]])</f>
        <v>F4</v>
      </c>
    </row>
    <row r="177" spans="6:18" x14ac:dyDescent="0.25">
      <c r="F177" t="str">
        <f>CONCATENATE(Module[[#This Row],[Voltage]],Module[[#This Row],[Mod]],Module[[#This Row],[Lens]],Module[[#This Row],[Base]])</f>
        <v>24F4G</v>
      </c>
      <c r="G177">
        <f>Module[[#This Row],[Mod$]]+Module[[#This Row],[Bulb$]]</f>
        <v>54.7</v>
      </c>
      <c r="H177" t="s">
        <v>416</v>
      </c>
      <c r="I177">
        <v>760002405</v>
      </c>
      <c r="J177">
        <f>VLOOKUP(Module[[#This Row],[Module'#]],Components!$A:$D,4,FALSE)</f>
        <v>45.15</v>
      </c>
      <c r="K177" s="8">
        <v>890010905</v>
      </c>
      <c r="L177">
        <f>VLOOKUP(Module[[#This Row],[Bulb'#]],Components!$A:$D,4,FALSE)</f>
        <v>9.5500000000000007</v>
      </c>
      <c r="M177" t="s">
        <v>190</v>
      </c>
      <c r="N177" t="s">
        <v>195</v>
      </c>
      <c r="O177">
        <v>4</v>
      </c>
      <c r="P177" t="s">
        <v>202</v>
      </c>
      <c r="Q177">
        <v>24</v>
      </c>
      <c r="R177" t="str">
        <f>CONCATENATE(Module[[#This Row],[Mod]],Module[[#This Row],[Lens]])</f>
        <v>F4</v>
      </c>
    </row>
    <row r="178" spans="6:18" x14ac:dyDescent="0.25">
      <c r="F178" t="str">
        <f>CONCATENATE(Module[[#This Row],[Voltage]],Module[[#This Row],[Mod]],Module[[#This Row],[Lens]],Module[[#This Row],[Base]])</f>
        <v>24F5B</v>
      </c>
      <c r="G178">
        <f>Module[[#This Row],[Mod$]]+Module[[#This Row],[Bulb$]]</f>
        <v>54.7</v>
      </c>
      <c r="H178" t="s">
        <v>429</v>
      </c>
      <c r="I178">
        <v>760001405</v>
      </c>
      <c r="J178">
        <f>VLOOKUP(Module[[#This Row],[Module'#]],Components!$A:$D,4,FALSE)</f>
        <v>45.15</v>
      </c>
      <c r="K178" s="8">
        <v>890010905</v>
      </c>
      <c r="L178">
        <f>VLOOKUP(Module[[#This Row],[Bulb'#]],Components!$A:$D,4,FALSE)</f>
        <v>9.5500000000000007</v>
      </c>
      <c r="M178" t="s">
        <v>189</v>
      </c>
      <c r="N178" t="s">
        <v>195</v>
      </c>
      <c r="O178">
        <v>5</v>
      </c>
      <c r="P178" t="s">
        <v>203</v>
      </c>
      <c r="Q178">
        <v>24</v>
      </c>
      <c r="R178" t="str">
        <f>CONCATENATE(Module[[#This Row],[Mod]],Module[[#This Row],[Lens]])</f>
        <v>F5</v>
      </c>
    </row>
    <row r="179" spans="6:18" x14ac:dyDescent="0.25">
      <c r="F179" t="str">
        <f>CONCATENATE(Module[[#This Row],[Voltage]],Module[[#This Row],[Mod]],Module[[#This Row],[Lens]],Module[[#This Row],[Base]])</f>
        <v>24F5G</v>
      </c>
      <c r="G179">
        <f>Module[[#This Row],[Mod$]]+Module[[#This Row],[Bulb$]]</f>
        <v>54.7</v>
      </c>
      <c r="H179" t="s">
        <v>429</v>
      </c>
      <c r="I179">
        <v>760001405</v>
      </c>
      <c r="J179">
        <f>VLOOKUP(Module[[#This Row],[Module'#]],Components!$A:$D,4,FALSE)</f>
        <v>45.15</v>
      </c>
      <c r="K179" s="8">
        <v>890010905</v>
      </c>
      <c r="L179">
        <f>VLOOKUP(Module[[#This Row],[Bulb'#]],Components!$A:$D,4,FALSE)</f>
        <v>9.5500000000000007</v>
      </c>
      <c r="M179" t="s">
        <v>190</v>
      </c>
      <c r="N179" t="s">
        <v>195</v>
      </c>
      <c r="O179">
        <v>5</v>
      </c>
      <c r="P179" t="s">
        <v>203</v>
      </c>
      <c r="Q179">
        <v>24</v>
      </c>
      <c r="R179" t="str">
        <f>CONCATENATE(Module[[#This Row],[Mod]],Module[[#This Row],[Lens]])</f>
        <v>F5</v>
      </c>
    </row>
    <row r="180" spans="6:18" x14ac:dyDescent="0.25">
      <c r="F180" t="str">
        <f>CONCATENATE(Module[[#This Row],[Voltage]],Module[[#This Row],[Mod]],Module[[#This Row],[Lens]],Module[[#This Row],[Base]])</f>
        <v>24F6B</v>
      </c>
      <c r="G180">
        <f>Module[[#This Row],[Mod$]]+Module[[#This Row],[Bulb$]]</f>
        <v>54.7</v>
      </c>
      <c r="H180" t="s">
        <v>398</v>
      </c>
      <c r="I180">
        <v>760005405</v>
      </c>
      <c r="J180">
        <f>VLOOKUP(Module[[#This Row],[Module'#]],Components!$A:$D,4,FALSE)</f>
        <v>45.15</v>
      </c>
      <c r="K180" s="8">
        <v>890010905</v>
      </c>
      <c r="L180">
        <f>VLOOKUP(Module[[#This Row],[Bulb'#]],Components!$A:$D,4,FALSE)</f>
        <v>9.5500000000000007</v>
      </c>
      <c r="M180" t="s">
        <v>189</v>
      </c>
      <c r="N180" t="s">
        <v>195</v>
      </c>
      <c r="O180">
        <v>6</v>
      </c>
      <c r="P180" t="s">
        <v>204</v>
      </c>
      <c r="Q180">
        <v>24</v>
      </c>
      <c r="R180" t="str">
        <f>CONCATENATE(Module[[#This Row],[Mod]],Module[[#This Row],[Lens]])</f>
        <v>F6</v>
      </c>
    </row>
    <row r="181" spans="6:18" x14ac:dyDescent="0.25">
      <c r="F181" t="str">
        <f>CONCATENATE(Module[[#This Row],[Voltage]],Module[[#This Row],[Mod]],Module[[#This Row],[Lens]],Module[[#This Row],[Base]])</f>
        <v>24F6G</v>
      </c>
      <c r="G181">
        <f>Module[[#This Row],[Mod$]]+Module[[#This Row],[Bulb$]]</f>
        <v>54.7</v>
      </c>
      <c r="H181" t="s">
        <v>398</v>
      </c>
      <c r="I181">
        <v>760005405</v>
      </c>
      <c r="J181">
        <f>VLOOKUP(Module[[#This Row],[Module'#]],Components!$A:$D,4,FALSE)</f>
        <v>45.15</v>
      </c>
      <c r="K181" s="8">
        <v>890010905</v>
      </c>
      <c r="L181">
        <f>VLOOKUP(Module[[#This Row],[Bulb'#]],Components!$A:$D,4,FALSE)</f>
        <v>9.5500000000000007</v>
      </c>
      <c r="M181" t="s">
        <v>190</v>
      </c>
      <c r="N181" t="s">
        <v>195</v>
      </c>
      <c r="O181">
        <v>6</v>
      </c>
      <c r="P181" t="s">
        <v>204</v>
      </c>
      <c r="Q181">
        <v>24</v>
      </c>
      <c r="R181" t="str">
        <f>CONCATENATE(Module[[#This Row],[Mod]],Module[[#This Row],[Lens]])</f>
        <v>F6</v>
      </c>
    </row>
    <row r="182" spans="6:18" x14ac:dyDescent="0.25">
      <c r="F182" t="str">
        <f>CONCATENATE(Module[[#This Row],[Voltage]],Module[[#This Row],[Mod]],Module[[#This Row],[Lens]],Module[[#This Row],[Base]])</f>
        <v>24F7B</v>
      </c>
      <c r="G182">
        <f>Module[[#This Row],[Mod$]]+Module[[#This Row],[Bulb$]]</f>
        <v>54.7</v>
      </c>
      <c r="H182" t="s">
        <v>404</v>
      </c>
      <c r="I182">
        <v>760004405</v>
      </c>
      <c r="J182">
        <f>VLOOKUP(Module[[#This Row],[Module'#]],Components!$A:$D,4,FALSE)</f>
        <v>45.15</v>
      </c>
      <c r="K182" s="8">
        <v>890010905</v>
      </c>
      <c r="L182">
        <f>VLOOKUP(Module[[#This Row],[Bulb'#]],Components!$A:$D,4,FALSE)</f>
        <v>9.5500000000000007</v>
      </c>
      <c r="M182" t="s">
        <v>189</v>
      </c>
      <c r="N182" t="s">
        <v>195</v>
      </c>
      <c r="O182">
        <v>7</v>
      </c>
      <c r="P182" t="s">
        <v>205</v>
      </c>
      <c r="Q182">
        <v>24</v>
      </c>
      <c r="R182" t="str">
        <f>CONCATENATE(Module[[#This Row],[Mod]],Module[[#This Row],[Lens]])</f>
        <v>F7</v>
      </c>
    </row>
    <row r="183" spans="6:18" x14ac:dyDescent="0.25">
      <c r="F183" t="str">
        <f>CONCATENATE(Module[[#This Row],[Voltage]],Module[[#This Row],[Mod]],Module[[#This Row],[Lens]],Module[[#This Row],[Base]])</f>
        <v>24F7G</v>
      </c>
      <c r="G183">
        <f>Module[[#This Row],[Mod$]]+Module[[#This Row],[Bulb$]]</f>
        <v>54.7</v>
      </c>
      <c r="H183" t="s">
        <v>404</v>
      </c>
      <c r="I183">
        <v>760004405</v>
      </c>
      <c r="J183">
        <f>VLOOKUP(Module[[#This Row],[Module'#]],Components!$A:$D,4,FALSE)</f>
        <v>45.15</v>
      </c>
      <c r="K183" s="8">
        <v>890010905</v>
      </c>
      <c r="L183">
        <f>VLOOKUP(Module[[#This Row],[Bulb'#]],Components!$A:$D,4,FALSE)</f>
        <v>9.5500000000000007</v>
      </c>
      <c r="M183" t="s">
        <v>190</v>
      </c>
      <c r="N183" t="s">
        <v>195</v>
      </c>
      <c r="O183">
        <v>7</v>
      </c>
      <c r="P183" t="s">
        <v>205</v>
      </c>
      <c r="Q183">
        <v>24</v>
      </c>
      <c r="R183" t="str">
        <f>CONCATENATE(Module[[#This Row],[Mod]],Module[[#This Row],[Lens]])</f>
        <v>F7</v>
      </c>
    </row>
    <row r="184" spans="6:18" x14ac:dyDescent="0.25">
      <c r="F184" t="str">
        <f>CONCATENATE(Module[[#This Row],[Voltage]],Module[[#This Row],[Mod]],Module[[#This Row],[Lens]],Module[[#This Row],[Base]])</f>
        <v>24F8B</v>
      </c>
      <c r="G184">
        <f>Module[[#This Row],[Mod$]]+Module[[#This Row],[Bulb$]]</f>
        <v>54.7</v>
      </c>
      <c r="H184" t="s">
        <v>424</v>
      </c>
      <c r="I184">
        <v>760007405</v>
      </c>
      <c r="J184">
        <f>VLOOKUP(Module[[#This Row],[Module'#]],Components!$A:$D,4,FALSE)</f>
        <v>45.15</v>
      </c>
      <c r="K184" s="8">
        <v>890010905</v>
      </c>
      <c r="L184">
        <f>VLOOKUP(Module[[#This Row],[Bulb'#]],Components!$A:$D,4,FALSE)</f>
        <v>9.5500000000000007</v>
      </c>
      <c r="M184" t="s">
        <v>189</v>
      </c>
      <c r="N184" t="s">
        <v>195</v>
      </c>
      <c r="O184">
        <v>8</v>
      </c>
      <c r="P184" t="s">
        <v>206</v>
      </c>
      <c r="Q184">
        <v>24</v>
      </c>
      <c r="R184" t="str">
        <f>CONCATENATE(Module[[#This Row],[Mod]],Module[[#This Row],[Lens]])</f>
        <v>F8</v>
      </c>
    </row>
    <row r="185" spans="6:18" x14ac:dyDescent="0.25">
      <c r="F185" t="str">
        <f>CONCATENATE(Module[[#This Row],[Voltage]],Module[[#This Row],[Mod]],Module[[#This Row],[Lens]],Module[[#This Row],[Base]])</f>
        <v>24F8G</v>
      </c>
      <c r="G185">
        <f>Module[[#This Row],[Mod$]]+Module[[#This Row],[Bulb$]]</f>
        <v>54.7</v>
      </c>
      <c r="H185" t="s">
        <v>424</v>
      </c>
      <c r="I185">
        <v>760007405</v>
      </c>
      <c r="J185">
        <f>VLOOKUP(Module[[#This Row],[Module'#]],Components!$A:$D,4,FALSE)</f>
        <v>45.15</v>
      </c>
      <c r="K185" s="8">
        <v>890010905</v>
      </c>
      <c r="L185">
        <f>VLOOKUP(Module[[#This Row],[Bulb'#]],Components!$A:$D,4,FALSE)</f>
        <v>9.5500000000000007</v>
      </c>
      <c r="M185" t="s">
        <v>190</v>
      </c>
      <c r="N185" t="s">
        <v>195</v>
      </c>
      <c r="O185">
        <v>8</v>
      </c>
      <c r="P185" t="s">
        <v>206</v>
      </c>
      <c r="Q185">
        <v>24</v>
      </c>
      <c r="R185" t="str">
        <f>CONCATENATE(Module[[#This Row],[Mod]],Module[[#This Row],[Lens]])</f>
        <v>F8</v>
      </c>
    </row>
    <row r="186" spans="6:18" x14ac:dyDescent="0.25">
      <c r="F186" t="str">
        <f>CONCATENATE(Module[[#This Row],[Voltage]],Module[[#This Row],[Mod]],Module[[#This Row],[Lens]],Module[[#This Row],[Base]])</f>
        <v>120F3B</v>
      </c>
      <c r="G186">
        <f>Module[[#This Row],[Mod$]]+Module[[#This Row],[Bulb$]]</f>
        <v>60.06</v>
      </c>
      <c r="H186" t="s">
        <v>410</v>
      </c>
      <c r="I186">
        <v>760006310</v>
      </c>
      <c r="J186">
        <f>VLOOKUP(Module[[#This Row],[Module'#]],Components!$A:$D,4,FALSE)</f>
        <v>50.51</v>
      </c>
      <c r="K186">
        <v>890010910</v>
      </c>
      <c r="L186">
        <f>VLOOKUP(Module[[#This Row],[Bulb'#]],Components!$A:$D,4,FALSE)</f>
        <v>9.5500000000000007</v>
      </c>
      <c r="M186" t="s">
        <v>189</v>
      </c>
      <c r="N186" t="s">
        <v>195</v>
      </c>
      <c r="O186">
        <v>3</v>
      </c>
      <c r="P186" t="s">
        <v>201</v>
      </c>
      <c r="Q186">
        <v>120</v>
      </c>
      <c r="R186" t="str">
        <f>CONCATENATE(Module[[#This Row],[Mod]],Module[[#This Row],[Lens]])</f>
        <v>F3</v>
      </c>
    </row>
    <row r="187" spans="6:18" x14ac:dyDescent="0.25">
      <c r="F187" t="str">
        <f>CONCATENATE(Module[[#This Row],[Voltage]],Module[[#This Row],[Mod]],Module[[#This Row],[Lens]],Module[[#This Row],[Base]])</f>
        <v>120F3G</v>
      </c>
      <c r="G187">
        <f>Module[[#This Row],[Mod$]]+Module[[#This Row],[Bulb$]]</f>
        <v>60.06</v>
      </c>
      <c r="H187" t="s">
        <v>410</v>
      </c>
      <c r="I187">
        <v>760006310</v>
      </c>
      <c r="J187">
        <f>VLOOKUP(Module[[#This Row],[Module'#]],Components!$A:$D,4,FALSE)</f>
        <v>50.51</v>
      </c>
      <c r="K187">
        <v>890010910</v>
      </c>
      <c r="L187">
        <f>VLOOKUP(Module[[#This Row],[Bulb'#]],Components!$A:$D,4,FALSE)</f>
        <v>9.5500000000000007</v>
      </c>
      <c r="M187" t="s">
        <v>190</v>
      </c>
      <c r="N187" t="s">
        <v>195</v>
      </c>
      <c r="O187">
        <v>3</v>
      </c>
      <c r="P187" t="s">
        <v>201</v>
      </c>
      <c r="Q187">
        <v>120</v>
      </c>
      <c r="R187" t="str">
        <f>CONCATENATE(Module[[#This Row],[Mod]],Module[[#This Row],[Lens]])</f>
        <v>F3</v>
      </c>
    </row>
    <row r="188" spans="6:18" x14ac:dyDescent="0.25">
      <c r="F188" t="str">
        <f>CONCATENATE(Module[[#This Row],[Voltage]],Module[[#This Row],[Mod]],Module[[#This Row],[Lens]],Module[[#This Row],[Base]])</f>
        <v>120F4B</v>
      </c>
      <c r="G188">
        <f>Module[[#This Row],[Mod$]]+Module[[#This Row],[Bulb$]]</f>
        <v>60.06</v>
      </c>
      <c r="H188" t="s">
        <v>416</v>
      </c>
      <c r="I188">
        <v>760002310</v>
      </c>
      <c r="J188">
        <f>VLOOKUP(Module[[#This Row],[Module'#]],Components!$A:$D,4,FALSE)</f>
        <v>50.51</v>
      </c>
      <c r="K188">
        <v>890010910</v>
      </c>
      <c r="L188">
        <f>VLOOKUP(Module[[#This Row],[Bulb'#]],Components!$A:$D,4,FALSE)</f>
        <v>9.5500000000000007</v>
      </c>
      <c r="M188" t="s">
        <v>189</v>
      </c>
      <c r="N188" t="s">
        <v>195</v>
      </c>
      <c r="O188">
        <v>4</v>
      </c>
      <c r="P188" t="s">
        <v>202</v>
      </c>
      <c r="Q188">
        <v>120</v>
      </c>
      <c r="R188" t="str">
        <f>CONCATENATE(Module[[#This Row],[Mod]],Module[[#This Row],[Lens]])</f>
        <v>F4</v>
      </c>
    </row>
    <row r="189" spans="6:18" x14ac:dyDescent="0.25">
      <c r="F189" t="str">
        <f>CONCATENATE(Module[[#This Row],[Voltage]],Module[[#This Row],[Mod]],Module[[#This Row],[Lens]],Module[[#This Row],[Base]])</f>
        <v>120F4G</v>
      </c>
      <c r="G189">
        <f>Module[[#This Row],[Mod$]]+Module[[#This Row],[Bulb$]]</f>
        <v>60.06</v>
      </c>
      <c r="H189" t="s">
        <v>416</v>
      </c>
      <c r="I189">
        <v>760002310</v>
      </c>
      <c r="J189">
        <f>VLOOKUP(Module[[#This Row],[Module'#]],Components!$A:$D,4,FALSE)</f>
        <v>50.51</v>
      </c>
      <c r="K189">
        <v>890010910</v>
      </c>
      <c r="L189">
        <f>VLOOKUP(Module[[#This Row],[Bulb'#]],Components!$A:$D,4,FALSE)</f>
        <v>9.5500000000000007</v>
      </c>
      <c r="M189" t="s">
        <v>190</v>
      </c>
      <c r="N189" t="s">
        <v>195</v>
      </c>
      <c r="O189">
        <v>4</v>
      </c>
      <c r="P189" t="s">
        <v>202</v>
      </c>
      <c r="Q189">
        <v>120</v>
      </c>
      <c r="R189" t="str">
        <f>CONCATENATE(Module[[#This Row],[Mod]],Module[[#This Row],[Lens]])</f>
        <v>F4</v>
      </c>
    </row>
    <row r="190" spans="6:18" x14ac:dyDescent="0.25">
      <c r="F190" t="str">
        <f>CONCATENATE(Module[[#This Row],[Voltage]],Module[[#This Row],[Mod]],Module[[#This Row],[Lens]],Module[[#This Row],[Base]])</f>
        <v>120F5B</v>
      </c>
      <c r="G190">
        <f>Module[[#This Row],[Mod$]]+Module[[#This Row],[Bulb$]]</f>
        <v>60.06</v>
      </c>
      <c r="H190" t="s">
        <v>429</v>
      </c>
      <c r="I190">
        <v>760001310</v>
      </c>
      <c r="J190">
        <f>VLOOKUP(Module[[#This Row],[Module'#]],Components!$A:$D,4,FALSE)</f>
        <v>50.51</v>
      </c>
      <c r="K190">
        <v>890010910</v>
      </c>
      <c r="L190">
        <f>VLOOKUP(Module[[#This Row],[Bulb'#]],Components!$A:$D,4,FALSE)</f>
        <v>9.5500000000000007</v>
      </c>
      <c r="M190" t="s">
        <v>189</v>
      </c>
      <c r="N190" t="s">
        <v>195</v>
      </c>
      <c r="O190">
        <v>5</v>
      </c>
      <c r="P190" t="s">
        <v>203</v>
      </c>
      <c r="Q190">
        <v>120</v>
      </c>
      <c r="R190" t="str">
        <f>CONCATENATE(Module[[#This Row],[Mod]],Module[[#This Row],[Lens]])</f>
        <v>F5</v>
      </c>
    </row>
    <row r="191" spans="6:18" x14ac:dyDescent="0.25">
      <c r="F191" t="str">
        <f>CONCATENATE(Module[[#This Row],[Voltage]],Module[[#This Row],[Mod]],Module[[#This Row],[Lens]],Module[[#This Row],[Base]])</f>
        <v>120F5G</v>
      </c>
      <c r="G191">
        <f>Module[[#This Row],[Mod$]]+Module[[#This Row],[Bulb$]]</f>
        <v>60.06</v>
      </c>
      <c r="H191" t="s">
        <v>429</v>
      </c>
      <c r="I191">
        <v>760001310</v>
      </c>
      <c r="J191">
        <f>VLOOKUP(Module[[#This Row],[Module'#]],Components!$A:$D,4,FALSE)</f>
        <v>50.51</v>
      </c>
      <c r="K191">
        <v>890010910</v>
      </c>
      <c r="L191">
        <f>VLOOKUP(Module[[#This Row],[Bulb'#]],Components!$A:$D,4,FALSE)</f>
        <v>9.5500000000000007</v>
      </c>
      <c r="M191" t="s">
        <v>190</v>
      </c>
      <c r="N191" t="s">
        <v>195</v>
      </c>
      <c r="O191">
        <v>5</v>
      </c>
      <c r="P191" t="s">
        <v>203</v>
      </c>
      <c r="Q191">
        <v>120</v>
      </c>
      <c r="R191" t="str">
        <f>CONCATENATE(Module[[#This Row],[Mod]],Module[[#This Row],[Lens]])</f>
        <v>F5</v>
      </c>
    </row>
    <row r="192" spans="6:18" x14ac:dyDescent="0.25">
      <c r="F192" t="str">
        <f>CONCATENATE(Module[[#This Row],[Voltage]],Module[[#This Row],[Mod]],Module[[#This Row],[Lens]],Module[[#This Row],[Base]])</f>
        <v>120F6B</v>
      </c>
      <c r="G192">
        <f>Module[[#This Row],[Mod$]]+Module[[#This Row],[Bulb$]]</f>
        <v>60.06</v>
      </c>
      <c r="H192" t="s">
        <v>398</v>
      </c>
      <c r="I192">
        <v>760005310</v>
      </c>
      <c r="J192">
        <f>VLOOKUP(Module[[#This Row],[Module'#]],Components!$A:$D,4,FALSE)</f>
        <v>50.51</v>
      </c>
      <c r="K192">
        <v>890010910</v>
      </c>
      <c r="L192">
        <f>VLOOKUP(Module[[#This Row],[Bulb'#]],Components!$A:$D,4,FALSE)</f>
        <v>9.5500000000000007</v>
      </c>
      <c r="M192" t="s">
        <v>189</v>
      </c>
      <c r="N192" t="s">
        <v>195</v>
      </c>
      <c r="O192">
        <v>6</v>
      </c>
      <c r="P192" t="s">
        <v>204</v>
      </c>
      <c r="Q192">
        <v>120</v>
      </c>
      <c r="R192" t="str">
        <f>CONCATENATE(Module[[#This Row],[Mod]],Module[[#This Row],[Lens]])</f>
        <v>F6</v>
      </c>
    </row>
    <row r="193" spans="6:18" x14ac:dyDescent="0.25">
      <c r="F193" t="str">
        <f>CONCATENATE(Module[[#This Row],[Voltage]],Module[[#This Row],[Mod]],Module[[#This Row],[Lens]],Module[[#This Row],[Base]])</f>
        <v>120F6G</v>
      </c>
      <c r="G193">
        <f>Module[[#This Row],[Mod$]]+Module[[#This Row],[Bulb$]]</f>
        <v>60.06</v>
      </c>
      <c r="H193" t="s">
        <v>398</v>
      </c>
      <c r="I193">
        <v>760005310</v>
      </c>
      <c r="J193">
        <f>VLOOKUP(Module[[#This Row],[Module'#]],Components!$A:$D,4,FALSE)</f>
        <v>50.51</v>
      </c>
      <c r="K193">
        <v>890010910</v>
      </c>
      <c r="L193">
        <f>VLOOKUP(Module[[#This Row],[Bulb'#]],Components!$A:$D,4,FALSE)</f>
        <v>9.5500000000000007</v>
      </c>
      <c r="M193" t="s">
        <v>190</v>
      </c>
      <c r="N193" t="s">
        <v>195</v>
      </c>
      <c r="O193">
        <v>6</v>
      </c>
      <c r="P193" t="s">
        <v>204</v>
      </c>
      <c r="Q193">
        <v>120</v>
      </c>
      <c r="R193" t="str">
        <f>CONCATENATE(Module[[#This Row],[Mod]],Module[[#This Row],[Lens]])</f>
        <v>F6</v>
      </c>
    </row>
    <row r="194" spans="6:18" x14ac:dyDescent="0.25">
      <c r="F194" t="str">
        <f>CONCATENATE(Module[[#This Row],[Voltage]],Module[[#This Row],[Mod]],Module[[#This Row],[Lens]],Module[[#This Row],[Base]])</f>
        <v>120F7B</v>
      </c>
      <c r="G194">
        <f>Module[[#This Row],[Mod$]]+Module[[#This Row],[Bulb$]]</f>
        <v>60.06</v>
      </c>
      <c r="H194" t="s">
        <v>404</v>
      </c>
      <c r="I194">
        <v>760004310</v>
      </c>
      <c r="J194">
        <f>VLOOKUP(Module[[#This Row],[Module'#]],Components!$A:$D,4,FALSE)</f>
        <v>50.51</v>
      </c>
      <c r="K194">
        <v>890010910</v>
      </c>
      <c r="L194">
        <f>VLOOKUP(Module[[#This Row],[Bulb'#]],Components!$A:$D,4,FALSE)</f>
        <v>9.5500000000000007</v>
      </c>
      <c r="M194" t="s">
        <v>189</v>
      </c>
      <c r="N194" t="s">
        <v>195</v>
      </c>
      <c r="O194">
        <v>7</v>
      </c>
      <c r="P194" t="s">
        <v>205</v>
      </c>
      <c r="Q194">
        <v>120</v>
      </c>
      <c r="R194" t="str">
        <f>CONCATENATE(Module[[#This Row],[Mod]],Module[[#This Row],[Lens]])</f>
        <v>F7</v>
      </c>
    </row>
    <row r="195" spans="6:18" x14ac:dyDescent="0.25">
      <c r="F195" t="str">
        <f>CONCATENATE(Module[[#This Row],[Voltage]],Module[[#This Row],[Mod]],Module[[#This Row],[Lens]],Module[[#This Row],[Base]])</f>
        <v>120F7G</v>
      </c>
      <c r="G195">
        <f>Module[[#This Row],[Mod$]]+Module[[#This Row],[Bulb$]]</f>
        <v>60.06</v>
      </c>
      <c r="H195" t="s">
        <v>404</v>
      </c>
      <c r="I195">
        <v>760004310</v>
      </c>
      <c r="J195">
        <f>VLOOKUP(Module[[#This Row],[Module'#]],Components!$A:$D,4,FALSE)</f>
        <v>50.51</v>
      </c>
      <c r="K195">
        <v>890010910</v>
      </c>
      <c r="L195">
        <f>VLOOKUP(Module[[#This Row],[Bulb'#]],Components!$A:$D,4,FALSE)</f>
        <v>9.5500000000000007</v>
      </c>
      <c r="M195" t="s">
        <v>190</v>
      </c>
      <c r="N195" t="s">
        <v>195</v>
      </c>
      <c r="O195">
        <v>7</v>
      </c>
      <c r="P195" t="s">
        <v>205</v>
      </c>
      <c r="Q195">
        <v>120</v>
      </c>
      <c r="R195" t="str">
        <f>CONCATENATE(Module[[#This Row],[Mod]],Module[[#This Row],[Lens]])</f>
        <v>F7</v>
      </c>
    </row>
    <row r="196" spans="6:18" x14ac:dyDescent="0.25">
      <c r="F196" t="str">
        <f>CONCATENATE(Module[[#This Row],[Voltage]],Module[[#This Row],[Mod]],Module[[#This Row],[Lens]],Module[[#This Row],[Base]])</f>
        <v>120F8B</v>
      </c>
      <c r="G196">
        <f>Module[[#This Row],[Mod$]]+Module[[#This Row],[Bulb$]]</f>
        <v>60.06</v>
      </c>
      <c r="H196" t="s">
        <v>424</v>
      </c>
      <c r="I196">
        <v>760007310</v>
      </c>
      <c r="J196">
        <f>VLOOKUP(Module[[#This Row],[Module'#]],Components!$A:$D,4,FALSE)</f>
        <v>50.51</v>
      </c>
      <c r="K196">
        <v>890010910</v>
      </c>
      <c r="L196">
        <f>VLOOKUP(Module[[#This Row],[Bulb'#]],Components!$A:$D,4,FALSE)</f>
        <v>9.5500000000000007</v>
      </c>
      <c r="M196" t="s">
        <v>189</v>
      </c>
      <c r="N196" t="s">
        <v>195</v>
      </c>
      <c r="O196">
        <v>8</v>
      </c>
      <c r="P196" t="s">
        <v>206</v>
      </c>
      <c r="Q196">
        <v>120</v>
      </c>
      <c r="R196" t="str">
        <f>CONCATENATE(Module[[#This Row],[Mod]],Module[[#This Row],[Lens]])</f>
        <v>F8</v>
      </c>
    </row>
    <row r="197" spans="6:18" x14ac:dyDescent="0.25">
      <c r="F197" t="str">
        <f>CONCATENATE(Module[[#This Row],[Voltage]],Module[[#This Row],[Mod]],Module[[#This Row],[Lens]],Module[[#This Row],[Base]])</f>
        <v>120F8G</v>
      </c>
      <c r="G197">
        <f>Module[[#This Row],[Mod$]]+Module[[#This Row],[Bulb$]]</f>
        <v>60.06</v>
      </c>
      <c r="H197" t="s">
        <v>424</v>
      </c>
      <c r="I197">
        <v>760007310</v>
      </c>
      <c r="J197">
        <f>VLOOKUP(Module[[#This Row],[Module'#]],Components!$A:$D,4,FALSE)</f>
        <v>50.51</v>
      </c>
      <c r="K197">
        <v>890010910</v>
      </c>
      <c r="L197">
        <f>VLOOKUP(Module[[#This Row],[Bulb'#]],Components!$A:$D,4,FALSE)</f>
        <v>9.5500000000000007</v>
      </c>
      <c r="M197" t="s">
        <v>190</v>
      </c>
      <c r="N197" t="s">
        <v>195</v>
      </c>
      <c r="O197">
        <v>8</v>
      </c>
      <c r="P197" t="s">
        <v>206</v>
      </c>
      <c r="Q197">
        <v>120</v>
      </c>
      <c r="R197" t="str">
        <f>CONCATENATE(Module[[#This Row],[Mod]],Module[[#This Row],[Lens]])</f>
        <v>F8</v>
      </c>
    </row>
    <row r="198" spans="6:18" x14ac:dyDescent="0.25">
      <c r="F198" t="str">
        <f>CONCATENATE(Module[[#This Row],[Voltage]],Module[[#This Row],[Mod]],Module[[#This Row],[Lens]],Module[[#This Row],[Base]])</f>
        <v>240F3B</v>
      </c>
      <c r="G198">
        <f>Module[[#This Row],[Mod$]]+Module[[#This Row],[Bulb$]]</f>
        <v>60.06</v>
      </c>
      <c r="H198" t="s">
        <v>410</v>
      </c>
      <c r="I198">
        <v>760006313</v>
      </c>
      <c r="J198">
        <f>VLOOKUP(Module[[#This Row],[Module'#]],Components!$A:$D,4,FALSE)</f>
        <v>50.51</v>
      </c>
      <c r="K198">
        <v>890010913</v>
      </c>
      <c r="L198">
        <f>VLOOKUP(Module[[#This Row],[Bulb'#]],Components!$A:$D,4,FALSE)</f>
        <v>9.5500000000000007</v>
      </c>
      <c r="M198" t="s">
        <v>189</v>
      </c>
      <c r="N198" t="s">
        <v>195</v>
      </c>
      <c r="O198">
        <v>3</v>
      </c>
      <c r="P198" t="s">
        <v>201</v>
      </c>
      <c r="Q198">
        <v>240</v>
      </c>
      <c r="R198" t="str">
        <f>CONCATENATE(Module[[#This Row],[Mod]],Module[[#This Row],[Lens]])</f>
        <v>F3</v>
      </c>
    </row>
    <row r="199" spans="6:18" x14ac:dyDescent="0.25">
      <c r="F199" t="str">
        <f>CONCATENATE(Module[[#This Row],[Voltage]],Module[[#This Row],[Mod]],Module[[#This Row],[Lens]],Module[[#This Row],[Base]])</f>
        <v>240F3G</v>
      </c>
      <c r="G199">
        <f>Module[[#This Row],[Mod$]]+Module[[#This Row],[Bulb$]]</f>
        <v>60.06</v>
      </c>
      <c r="H199" t="s">
        <v>410</v>
      </c>
      <c r="I199">
        <v>760006313</v>
      </c>
      <c r="J199">
        <f>VLOOKUP(Module[[#This Row],[Module'#]],Components!$A:$D,4,FALSE)</f>
        <v>50.51</v>
      </c>
      <c r="K199">
        <v>890010913</v>
      </c>
      <c r="L199">
        <f>VLOOKUP(Module[[#This Row],[Bulb'#]],Components!$A:$D,4,FALSE)</f>
        <v>9.5500000000000007</v>
      </c>
      <c r="M199" t="s">
        <v>190</v>
      </c>
      <c r="N199" t="s">
        <v>195</v>
      </c>
      <c r="O199">
        <v>3</v>
      </c>
      <c r="P199" t="s">
        <v>201</v>
      </c>
      <c r="Q199">
        <v>240</v>
      </c>
      <c r="R199" t="str">
        <f>CONCATENATE(Module[[#This Row],[Mod]],Module[[#This Row],[Lens]])</f>
        <v>F3</v>
      </c>
    </row>
    <row r="200" spans="6:18" x14ac:dyDescent="0.25">
      <c r="F200" t="str">
        <f>CONCATENATE(Module[[#This Row],[Voltage]],Module[[#This Row],[Mod]],Module[[#This Row],[Lens]],Module[[#This Row],[Base]])</f>
        <v>240F4B</v>
      </c>
      <c r="G200">
        <f>Module[[#This Row],[Mod$]]+Module[[#This Row],[Bulb$]]</f>
        <v>60.06</v>
      </c>
      <c r="H200" t="s">
        <v>416</v>
      </c>
      <c r="I200">
        <v>760002313</v>
      </c>
      <c r="J200">
        <f>VLOOKUP(Module[[#This Row],[Module'#]],Components!$A:$D,4,FALSE)</f>
        <v>50.51</v>
      </c>
      <c r="K200">
        <v>890010913</v>
      </c>
      <c r="L200">
        <f>VLOOKUP(Module[[#This Row],[Bulb'#]],Components!$A:$D,4,FALSE)</f>
        <v>9.5500000000000007</v>
      </c>
      <c r="M200" t="s">
        <v>189</v>
      </c>
      <c r="N200" t="s">
        <v>195</v>
      </c>
      <c r="O200">
        <v>4</v>
      </c>
      <c r="P200" t="s">
        <v>202</v>
      </c>
      <c r="Q200">
        <v>240</v>
      </c>
      <c r="R200" t="str">
        <f>CONCATENATE(Module[[#This Row],[Mod]],Module[[#This Row],[Lens]])</f>
        <v>F4</v>
      </c>
    </row>
    <row r="201" spans="6:18" x14ac:dyDescent="0.25">
      <c r="F201" t="str">
        <f>CONCATENATE(Module[[#This Row],[Voltage]],Module[[#This Row],[Mod]],Module[[#This Row],[Lens]],Module[[#This Row],[Base]])</f>
        <v>240F4G</v>
      </c>
      <c r="G201">
        <f>Module[[#This Row],[Mod$]]+Module[[#This Row],[Bulb$]]</f>
        <v>60.06</v>
      </c>
      <c r="H201" t="s">
        <v>416</v>
      </c>
      <c r="I201">
        <v>760002313</v>
      </c>
      <c r="J201">
        <f>VLOOKUP(Module[[#This Row],[Module'#]],Components!$A:$D,4,FALSE)</f>
        <v>50.51</v>
      </c>
      <c r="K201">
        <v>890010913</v>
      </c>
      <c r="L201">
        <f>VLOOKUP(Module[[#This Row],[Bulb'#]],Components!$A:$D,4,FALSE)</f>
        <v>9.5500000000000007</v>
      </c>
      <c r="M201" t="s">
        <v>190</v>
      </c>
      <c r="N201" t="s">
        <v>195</v>
      </c>
      <c r="O201">
        <v>4</v>
      </c>
      <c r="P201" t="s">
        <v>202</v>
      </c>
      <c r="Q201">
        <v>240</v>
      </c>
      <c r="R201" t="str">
        <f>CONCATENATE(Module[[#This Row],[Mod]],Module[[#This Row],[Lens]])</f>
        <v>F4</v>
      </c>
    </row>
    <row r="202" spans="6:18" x14ac:dyDescent="0.25">
      <c r="F202" t="str">
        <f>CONCATENATE(Module[[#This Row],[Voltage]],Module[[#This Row],[Mod]],Module[[#This Row],[Lens]],Module[[#This Row],[Base]])</f>
        <v>240F5B</v>
      </c>
      <c r="G202">
        <f>Module[[#This Row],[Mod$]]+Module[[#This Row],[Bulb$]]</f>
        <v>60.06</v>
      </c>
      <c r="H202" t="s">
        <v>429</v>
      </c>
      <c r="I202">
        <v>760001313</v>
      </c>
      <c r="J202">
        <f>VLOOKUP(Module[[#This Row],[Module'#]],Components!$A:$D,4,FALSE)</f>
        <v>50.51</v>
      </c>
      <c r="K202">
        <v>890010913</v>
      </c>
      <c r="L202">
        <f>VLOOKUP(Module[[#This Row],[Bulb'#]],Components!$A:$D,4,FALSE)</f>
        <v>9.5500000000000007</v>
      </c>
      <c r="M202" t="s">
        <v>189</v>
      </c>
      <c r="N202" t="s">
        <v>195</v>
      </c>
      <c r="O202">
        <v>5</v>
      </c>
      <c r="P202" t="s">
        <v>203</v>
      </c>
      <c r="Q202">
        <v>240</v>
      </c>
      <c r="R202" t="str">
        <f>CONCATENATE(Module[[#This Row],[Mod]],Module[[#This Row],[Lens]])</f>
        <v>F5</v>
      </c>
    </row>
    <row r="203" spans="6:18" x14ac:dyDescent="0.25">
      <c r="F203" t="str">
        <f>CONCATENATE(Module[[#This Row],[Voltage]],Module[[#This Row],[Mod]],Module[[#This Row],[Lens]],Module[[#This Row],[Base]])</f>
        <v>240F5G</v>
      </c>
      <c r="G203">
        <f>Module[[#This Row],[Mod$]]+Module[[#This Row],[Bulb$]]</f>
        <v>60.06</v>
      </c>
      <c r="H203" t="s">
        <v>429</v>
      </c>
      <c r="I203">
        <v>760001313</v>
      </c>
      <c r="J203">
        <f>VLOOKUP(Module[[#This Row],[Module'#]],Components!$A:$D,4,FALSE)</f>
        <v>50.51</v>
      </c>
      <c r="K203">
        <v>890010913</v>
      </c>
      <c r="L203">
        <f>VLOOKUP(Module[[#This Row],[Bulb'#]],Components!$A:$D,4,FALSE)</f>
        <v>9.5500000000000007</v>
      </c>
      <c r="M203" t="s">
        <v>190</v>
      </c>
      <c r="N203" t="s">
        <v>195</v>
      </c>
      <c r="O203">
        <v>5</v>
      </c>
      <c r="P203" t="s">
        <v>203</v>
      </c>
      <c r="Q203">
        <v>240</v>
      </c>
      <c r="R203" t="str">
        <f>CONCATENATE(Module[[#This Row],[Mod]],Module[[#This Row],[Lens]])</f>
        <v>F5</v>
      </c>
    </row>
    <row r="204" spans="6:18" x14ac:dyDescent="0.25">
      <c r="F204" t="str">
        <f>CONCATENATE(Module[[#This Row],[Voltage]],Module[[#This Row],[Mod]],Module[[#This Row],[Lens]],Module[[#This Row],[Base]])</f>
        <v>240F6B</v>
      </c>
      <c r="G204">
        <f>Module[[#This Row],[Mod$]]+Module[[#This Row],[Bulb$]]</f>
        <v>60.06</v>
      </c>
      <c r="H204" t="s">
        <v>398</v>
      </c>
      <c r="I204">
        <v>760005313</v>
      </c>
      <c r="J204">
        <f>VLOOKUP(Module[[#This Row],[Module'#]],Components!$A:$D,4,FALSE)</f>
        <v>50.51</v>
      </c>
      <c r="K204">
        <v>890010913</v>
      </c>
      <c r="L204">
        <f>VLOOKUP(Module[[#This Row],[Bulb'#]],Components!$A:$D,4,FALSE)</f>
        <v>9.5500000000000007</v>
      </c>
      <c r="M204" t="s">
        <v>189</v>
      </c>
      <c r="N204" t="s">
        <v>195</v>
      </c>
      <c r="O204">
        <v>6</v>
      </c>
      <c r="P204" t="s">
        <v>204</v>
      </c>
      <c r="Q204">
        <v>240</v>
      </c>
      <c r="R204" t="str">
        <f>CONCATENATE(Module[[#This Row],[Mod]],Module[[#This Row],[Lens]])</f>
        <v>F6</v>
      </c>
    </row>
    <row r="205" spans="6:18" x14ac:dyDescent="0.25">
      <c r="F205" t="str">
        <f>CONCATENATE(Module[[#This Row],[Voltage]],Module[[#This Row],[Mod]],Module[[#This Row],[Lens]],Module[[#This Row],[Base]])</f>
        <v>240F6G</v>
      </c>
      <c r="G205">
        <f>Module[[#This Row],[Mod$]]+Module[[#This Row],[Bulb$]]</f>
        <v>60.06</v>
      </c>
      <c r="H205" t="s">
        <v>398</v>
      </c>
      <c r="I205">
        <v>760005313</v>
      </c>
      <c r="J205">
        <f>VLOOKUP(Module[[#This Row],[Module'#]],Components!$A:$D,4,FALSE)</f>
        <v>50.51</v>
      </c>
      <c r="K205">
        <v>890010913</v>
      </c>
      <c r="L205">
        <f>VLOOKUP(Module[[#This Row],[Bulb'#]],Components!$A:$D,4,FALSE)</f>
        <v>9.5500000000000007</v>
      </c>
      <c r="M205" t="s">
        <v>190</v>
      </c>
      <c r="N205" t="s">
        <v>195</v>
      </c>
      <c r="O205">
        <v>6</v>
      </c>
      <c r="P205" t="s">
        <v>204</v>
      </c>
      <c r="Q205">
        <v>240</v>
      </c>
      <c r="R205" t="str">
        <f>CONCATENATE(Module[[#This Row],[Mod]],Module[[#This Row],[Lens]])</f>
        <v>F6</v>
      </c>
    </row>
    <row r="206" spans="6:18" x14ac:dyDescent="0.25">
      <c r="F206" t="str">
        <f>CONCATENATE(Module[[#This Row],[Voltage]],Module[[#This Row],[Mod]],Module[[#This Row],[Lens]],Module[[#This Row],[Base]])</f>
        <v>240F7B</v>
      </c>
      <c r="G206">
        <f>Module[[#This Row],[Mod$]]+Module[[#This Row],[Bulb$]]</f>
        <v>60.06</v>
      </c>
      <c r="H206" t="s">
        <v>404</v>
      </c>
      <c r="I206">
        <v>760004313</v>
      </c>
      <c r="J206">
        <f>VLOOKUP(Module[[#This Row],[Module'#]],Components!$A:$D,4,FALSE)</f>
        <v>50.51</v>
      </c>
      <c r="K206">
        <v>890010913</v>
      </c>
      <c r="L206">
        <f>VLOOKUP(Module[[#This Row],[Bulb'#]],Components!$A:$D,4,FALSE)</f>
        <v>9.5500000000000007</v>
      </c>
      <c r="M206" t="s">
        <v>189</v>
      </c>
      <c r="N206" t="s">
        <v>195</v>
      </c>
      <c r="O206">
        <v>7</v>
      </c>
      <c r="P206" t="s">
        <v>205</v>
      </c>
      <c r="Q206">
        <v>240</v>
      </c>
      <c r="R206" t="str">
        <f>CONCATENATE(Module[[#This Row],[Mod]],Module[[#This Row],[Lens]])</f>
        <v>F7</v>
      </c>
    </row>
    <row r="207" spans="6:18" x14ac:dyDescent="0.25">
      <c r="F207" t="str">
        <f>CONCATENATE(Module[[#This Row],[Voltage]],Module[[#This Row],[Mod]],Module[[#This Row],[Lens]],Module[[#This Row],[Base]])</f>
        <v>240F7G</v>
      </c>
      <c r="G207">
        <f>Module[[#This Row],[Mod$]]+Module[[#This Row],[Bulb$]]</f>
        <v>60.06</v>
      </c>
      <c r="H207" t="s">
        <v>404</v>
      </c>
      <c r="I207">
        <v>760004313</v>
      </c>
      <c r="J207">
        <f>VLOOKUP(Module[[#This Row],[Module'#]],Components!$A:$D,4,FALSE)</f>
        <v>50.51</v>
      </c>
      <c r="K207">
        <v>890010913</v>
      </c>
      <c r="L207">
        <f>VLOOKUP(Module[[#This Row],[Bulb'#]],Components!$A:$D,4,FALSE)</f>
        <v>9.5500000000000007</v>
      </c>
      <c r="M207" t="s">
        <v>190</v>
      </c>
      <c r="N207" t="s">
        <v>195</v>
      </c>
      <c r="O207">
        <v>7</v>
      </c>
      <c r="P207" t="s">
        <v>205</v>
      </c>
      <c r="Q207">
        <v>240</v>
      </c>
      <c r="R207" t="str">
        <f>CONCATENATE(Module[[#This Row],[Mod]],Module[[#This Row],[Lens]])</f>
        <v>F7</v>
      </c>
    </row>
    <row r="208" spans="6:18" x14ac:dyDescent="0.25">
      <c r="F208" t="str">
        <f>CONCATENATE(Module[[#This Row],[Voltage]],Module[[#This Row],[Mod]],Module[[#This Row],[Lens]],Module[[#This Row],[Base]])</f>
        <v>240F8B</v>
      </c>
      <c r="G208">
        <f>Module[[#This Row],[Mod$]]+Module[[#This Row],[Bulb$]]</f>
        <v>60.06</v>
      </c>
      <c r="H208" t="s">
        <v>424</v>
      </c>
      <c r="I208">
        <v>760007313</v>
      </c>
      <c r="J208">
        <f>VLOOKUP(Module[[#This Row],[Module'#]],Components!$A:$D,4,FALSE)</f>
        <v>50.51</v>
      </c>
      <c r="K208">
        <v>890010913</v>
      </c>
      <c r="L208">
        <f>VLOOKUP(Module[[#This Row],[Bulb'#]],Components!$A:$D,4,FALSE)</f>
        <v>9.5500000000000007</v>
      </c>
      <c r="M208" t="s">
        <v>189</v>
      </c>
      <c r="N208" t="s">
        <v>195</v>
      </c>
      <c r="O208">
        <v>8</v>
      </c>
      <c r="P208" t="s">
        <v>206</v>
      </c>
      <c r="Q208">
        <v>240</v>
      </c>
      <c r="R208" t="str">
        <f>CONCATENATE(Module[[#This Row],[Mod]],Module[[#This Row],[Lens]])</f>
        <v>F8</v>
      </c>
    </row>
    <row r="209" spans="6:18" x14ac:dyDescent="0.25">
      <c r="F209" t="str">
        <f>CONCATENATE(Module[[#This Row],[Voltage]],Module[[#This Row],[Mod]],Module[[#This Row],[Lens]],Module[[#This Row],[Base]])</f>
        <v>240F8G</v>
      </c>
      <c r="G209">
        <f>Module[[#This Row],[Mod$]]+Module[[#This Row],[Bulb$]]</f>
        <v>60.06</v>
      </c>
      <c r="H209" t="s">
        <v>424</v>
      </c>
      <c r="I209">
        <v>760007313</v>
      </c>
      <c r="J209">
        <f>VLOOKUP(Module[[#This Row],[Module'#]],Components!$A:$D,4,FALSE)</f>
        <v>50.51</v>
      </c>
      <c r="K209">
        <v>890010913</v>
      </c>
      <c r="L209">
        <f>VLOOKUP(Module[[#This Row],[Bulb'#]],Components!$A:$D,4,FALSE)</f>
        <v>9.5500000000000007</v>
      </c>
      <c r="M209" t="s">
        <v>190</v>
      </c>
      <c r="N209" t="s">
        <v>195</v>
      </c>
      <c r="O209">
        <v>8</v>
      </c>
      <c r="P209" t="s">
        <v>206</v>
      </c>
      <c r="Q209">
        <v>240</v>
      </c>
      <c r="R209" t="str">
        <f>CONCATENATE(Module[[#This Row],[Mod]],Module[[#This Row],[Lens]])</f>
        <v>F8</v>
      </c>
    </row>
    <row r="210" spans="6:18" x14ac:dyDescent="0.25">
      <c r="F210" t="str">
        <f>CONCATENATE(Module[[#This Row],[Voltage]],Module[[#This Row],[Mod]],Module[[#This Row],[Lens]],Module[[#This Row],[Base]])</f>
        <v>12L3B</v>
      </c>
      <c r="G210">
        <f>Module[[#This Row],[Mod$]]+Module[[#This Row],[Bulb$]]</f>
        <v>249.1</v>
      </c>
      <c r="H210" t="s">
        <v>409</v>
      </c>
      <c r="I210">
        <v>760006405</v>
      </c>
      <c r="J210">
        <f>VLOOKUP(Module[[#This Row],[Module'#]],Components!$A:$D,4,FALSE)</f>
        <v>45.15</v>
      </c>
      <c r="K210" s="8">
        <v>893016404</v>
      </c>
      <c r="L210">
        <f>VLOOKUP(Module[[#This Row],[Bulb'#]],Components!$A:$D,4,FALSE)</f>
        <v>203.95</v>
      </c>
      <c r="M210" t="s">
        <v>189</v>
      </c>
      <c r="N210" t="s">
        <v>182</v>
      </c>
      <c r="O210">
        <v>3</v>
      </c>
      <c r="P210" t="s">
        <v>201</v>
      </c>
      <c r="Q210">
        <v>12</v>
      </c>
      <c r="R210" t="str">
        <f>CONCATENATE(Module[[#This Row],[Mod]],Module[[#This Row],[Lens]])</f>
        <v>L3</v>
      </c>
    </row>
    <row r="211" spans="6:18" x14ac:dyDescent="0.25">
      <c r="F211" t="str">
        <f>CONCATENATE(Module[[#This Row],[Voltage]],Module[[#This Row],[Mod]],Module[[#This Row],[Lens]],Module[[#This Row],[Base]])</f>
        <v>12L3G</v>
      </c>
      <c r="G211">
        <f>Module[[#This Row],[Mod$]]+Module[[#This Row],[Bulb$]]</f>
        <v>249.1</v>
      </c>
      <c r="H211" t="s">
        <v>409</v>
      </c>
      <c r="I211">
        <v>760006405</v>
      </c>
      <c r="J211">
        <f>VLOOKUP(Module[[#This Row],[Module'#]],Components!$A:$D,4,FALSE)</f>
        <v>45.15</v>
      </c>
      <c r="K211" s="8">
        <v>893016404</v>
      </c>
      <c r="L211">
        <f>VLOOKUP(Module[[#This Row],[Bulb'#]],Components!$A:$D,4,FALSE)</f>
        <v>203.95</v>
      </c>
      <c r="M211" t="s">
        <v>190</v>
      </c>
      <c r="N211" t="s">
        <v>182</v>
      </c>
      <c r="O211">
        <v>3</v>
      </c>
      <c r="P211" t="s">
        <v>201</v>
      </c>
      <c r="Q211">
        <v>12</v>
      </c>
      <c r="R211" t="str">
        <f>CONCATENATE(Module[[#This Row],[Mod]],Module[[#This Row],[Lens]])</f>
        <v>L3</v>
      </c>
    </row>
    <row r="212" spans="6:18" x14ac:dyDescent="0.25">
      <c r="F212" t="str">
        <f>CONCATENATE(Module[[#This Row],[Voltage]],Module[[#This Row],[Mod]],Module[[#This Row],[Lens]],Module[[#This Row],[Base]])</f>
        <v>12L4B</v>
      </c>
      <c r="G212">
        <f>Module[[#This Row],[Mod$]]+Module[[#This Row],[Bulb$]]</f>
        <v>249.1</v>
      </c>
      <c r="H212" t="s">
        <v>415</v>
      </c>
      <c r="I212">
        <v>760002405</v>
      </c>
      <c r="J212">
        <f>VLOOKUP(Module[[#This Row],[Module'#]],Components!$A:$D,4,FALSE)</f>
        <v>45.15</v>
      </c>
      <c r="K212" s="8">
        <v>893012404</v>
      </c>
      <c r="L212">
        <f>VLOOKUP(Module[[#This Row],[Bulb'#]],Components!$A:$D,4,FALSE)</f>
        <v>203.95</v>
      </c>
      <c r="M212" t="s">
        <v>189</v>
      </c>
      <c r="N212" t="s">
        <v>182</v>
      </c>
      <c r="O212">
        <v>4</v>
      </c>
      <c r="P212" t="s">
        <v>202</v>
      </c>
      <c r="Q212">
        <v>12</v>
      </c>
      <c r="R212" t="str">
        <f>CONCATENATE(Module[[#This Row],[Mod]],Module[[#This Row],[Lens]])</f>
        <v>L4</v>
      </c>
    </row>
    <row r="213" spans="6:18" x14ac:dyDescent="0.25">
      <c r="F213" t="str">
        <f>CONCATENATE(Module[[#This Row],[Voltage]],Module[[#This Row],[Mod]],Module[[#This Row],[Lens]],Module[[#This Row],[Base]])</f>
        <v>12L4G</v>
      </c>
      <c r="G213">
        <f>Module[[#This Row],[Mod$]]+Module[[#This Row],[Bulb$]]</f>
        <v>249.1</v>
      </c>
      <c r="H213" t="s">
        <v>415</v>
      </c>
      <c r="I213">
        <v>760002405</v>
      </c>
      <c r="J213">
        <f>VLOOKUP(Module[[#This Row],[Module'#]],Components!$A:$D,4,FALSE)</f>
        <v>45.15</v>
      </c>
      <c r="K213" s="8">
        <v>893012404</v>
      </c>
      <c r="L213">
        <f>VLOOKUP(Module[[#This Row],[Bulb'#]],Components!$A:$D,4,FALSE)</f>
        <v>203.95</v>
      </c>
      <c r="M213" t="s">
        <v>190</v>
      </c>
      <c r="N213" t="s">
        <v>182</v>
      </c>
      <c r="O213">
        <v>4</v>
      </c>
      <c r="P213" t="s">
        <v>202</v>
      </c>
      <c r="Q213">
        <v>12</v>
      </c>
      <c r="R213" t="str">
        <f>CONCATENATE(Module[[#This Row],[Mod]],Module[[#This Row],[Lens]])</f>
        <v>L4</v>
      </c>
    </row>
    <row r="214" spans="6:18" x14ac:dyDescent="0.25">
      <c r="F214" t="str">
        <f>CONCATENATE(Module[[#This Row],[Voltage]],Module[[#This Row],[Mod]],Module[[#This Row],[Lens]],Module[[#This Row],[Base]])</f>
        <v>12L5B</v>
      </c>
      <c r="G214">
        <f>Module[[#This Row],[Mod$]]+Module[[#This Row],[Bulb$]]</f>
        <v>249.1</v>
      </c>
      <c r="H214" t="s">
        <v>430</v>
      </c>
      <c r="I214">
        <v>760001405</v>
      </c>
      <c r="J214">
        <f>VLOOKUP(Module[[#This Row],[Module'#]],Components!$A:$D,4,FALSE)</f>
        <v>45.15</v>
      </c>
      <c r="K214" s="8">
        <v>893011404</v>
      </c>
      <c r="L214">
        <f>VLOOKUP(Module[[#This Row],[Bulb'#]],Components!$A:$D,4,FALSE)</f>
        <v>203.95</v>
      </c>
      <c r="M214" t="s">
        <v>189</v>
      </c>
      <c r="N214" t="s">
        <v>182</v>
      </c>
      <c r="O214">
        <v>5</v>
      </c>
      <c r="P214" t="s">
        <v>203</v>
      </c>
      <c r="Q214">
        <v>12</v>
      </c>
      <c r="R214" t="str">
        <f>CONCATENATE(Module[[#This Row],[Mod]],Module[[#This Row],[Lens]])</f>
        <v>L5</v>
      </c>
    </row>
    <row r="215" spans="6:18" x14ac:dyDescent="0.25">
      <c r="F215" t="str">
        <f>CONCATENATE(Module[[#This Row],[Voltage]],Module[[#This Row],[Mod]],Module[[#This Row],[Lens]],Module[[#This Row],[Base]])</f>
        <v>12L5G</v>
      </c>
      <c r="G215">
        <f>Module[[#This Row],[Mod$]]+Module[[#This Row],[Bulb$]]</f>
        <v>249.1</v>
      </c>
      <c r="H215" t="s">
        <v>430</v>
      </c>
      <c r="I215">
        <v>760001405</v>
      </c>
      <c r="J215">
        <f>VLOOKUP(Module[[#This Row],[Module'#]],Components!$A:$D,4,FALSE)</f>
        <v>45.15</v>
      </c>
      <c r="K215" s="8">
        <v>893011404</v>
      </c>
      <c r="L215">
        <f>VLOOKUP(Module[[#This Row],[Bulb'#]],Components!$A:$D,4,FALSE)</f>
        <v>203.95</v>
      </c>
      <c r="M215" t="s">
        <v>190</v>
      </c>
      <c r="N215" t="s">
        <v>182</v>
      </c>
      <c r="O215">
        <v>5</v>
      </c>
      <c r="P215" t="s">
        <v>203</v>
      </c>
      <c r="Q215">
        <v>12</v>
      </c>
      <c r="R215" t="str">
        <f>CONCATENATE(Module[[#This Row],[Mod]],Module[[#This Row],[Lens]])</f>
        <v>L5</v>
      </c>
    </row>
    <row r="216" spans="6:18" x14ac:dyDescent="0.25">
      <c r="F216" t="str">
        <f>CONCATENATE(Module[[#This Row],[Voltage]],Module[[#This Row],[Mod]],Module[[#This Row],[Lens]],Module[[#This Row],[Base]])</f>
        <v>12L6B</v>
      </c>
      <c r="G216">
        <f>Module[[#This Row],[Mod$]]+Module[[#This Row],[Bulb$]]</f>
        <v>249.1</v>
      </c>
      <c r="H216" t="s">
        <v>397</v>
      </c>
      <c r="I216">
        <v>760005405</v>
      </c>
      <c r="J216">
        <f>VLOOKUP(Module[[#This Row],[Module'#]],Components!$A:$D,4,FALSE)</f>
        <v>45.15</v>
      </c>
      <c r="K216" s="8">
        <v>893015404</v>
      </c>
      <c r="L216">
        <f>VLOOKUP(Module[[#This Row],[Bulb'#]],Components!$A:$D,4,FALSE)</f>
        <v>203.95</v>
      </c>
      <c r="M216" t="s">
        <v>189</v>
      </c>
      <c r="N216" t="s">
        <v>182</v>
      </c>
      <c r="O216">
        <v>6</v>
      </c>
      <c r="P216" t="s">
        <v>204</v>
      </c>
      <c r="Q216">
        <v>12</v>
      </c>
      <c r="R216" t="str">
        <f>CONCATENATE(Module[[#This Row],[Mod]],Module[[#This Row],[Lens]])</f>
        <v>L6</v>
      </c>
    </row>
    <row r="217" spans="6:18" x14ac:dyDescent="0.25">
      <c r="F217" t="str">
        <f>CONCATENATE(Module[[#This Row],[Voltage]],Module[[#This Row],[Mod]],Module[[#This Row],[Lens]],Module[[#This Row],[Base]])</f>
        <v>12L6G</v>
      </c>
      <c r="G217">
        <f>Module[[#This Row],[Mod$]]+Module[[#This Row],[Bulb$]]</f>
        <v>249.1</v>
      </c>
      <c r="H217" t="s">
        <v>397</v>
      </c>
      <c r="I217">
        <v>760005405</v>
      </c>
      <c r="J217">
        <f>VLOOKUP(Module[[#This Row],[Module'#]],Components!$A:$D,4,FALSE)</f>
        <v>45.15</v>
      </c>
      <c r="K217" s="8">
        <v>893015404</v>
      </c>
      <c r="L217">
        <f>VLOOKUP(Module[[#This Row],[Bulb'#]],Components!$A:$D,4,FALSE)</f>
        <v>203.95</v>
      </c>
      <c r="M217" t="s">
        <v>190</v>
      </c>
      <c r="N217" t="s">
        <v>182</v>
      </c>
      <c r="O217">
        <v>6</v>
      </c>
      <c r="P217" t="s">
        <v>204</v>
      </c>
      <c r="Q217">
        <v>12</v>
      </c>
      <c r="R217" t="str">
        <f>CONCATENATE(Module[[#This Row],[Mod]],Module[[#This Row],[Lens]])</f>
        <v>L6</v>
      </c>
    </row>
    <row r="218" spans="6:18" x14ac:dyDescent="0.25">
      <c r="F218" t="str">
        <f>CONCATENATE(Module[[#This Row],[Voltage]],Module[[#This Row],[Mod]],Module[[#This Row],[Lens]],Module[[#This Row],[Base]])</f>
        <v>12L7B</v>
      </c>
      <c r="G218">
        <f>Module[[#This Row],[Mod$]]+Module[[#This Row],[Bulb$]]</f>
        <v>249.1</v>
      </c>
      <c r="H218" t="s">
        <v>403</v>
      </c>
      <c r="I218">
        <v>760004405</v>
      </c>
      <c r="J218">
        <f>VLOOKUP(Module[[#This Row],[Module'#]],Components!$A:$D,4,FALSE)</f>
        <v>45.15</v>
      </c>
      <c r="K218" s="8">
        <v>893014404</v>
      </c>
      <c r="L218">
        <f>VLOOKUP(Module[[#This Row],[Bulb'#]],Components!$A:$D,4,FALSE)</f>
        <v>203.95</v>
      </c>
      <c r="M218" t="s">
        <v>189</v>
      </c>
      <c r="N218" t="s">
        <v>182</v>
      </c>
      <c r="O218">
        <v>7</v>
      </c>
      <c r="P218" t="s">
        <v>205</v>
      </c>
      <c r="Q218">
        <v>12</v>
      </c>
      <c r="R218" t="str">
        <f>CONCATENATE(Module[[#This Row],[Mod]],Module[[#This Row],[Lens]])</f>
        <v>L7</v>
      </c>
    </row>
    <row r="219" spans="6:18" x14ac:dyDescent="0.25">
      <c r="F219" t="str">
        <f>CONCATENATE(Module[[#This Row],[Voltage]],Module[[#This Row],[Mod]],Module[[#This Row],[Lens]],Module[[#This Row],[Base]])</f>
        <v>12L7G</v>
      </c>
      <c r="G219">
        <f>Module[[#This Row],[Mod$]]+Module[[#This Row],[Bulb$]]</f>
        <v>249.1</v>
      </c>
      <c r="H219" t="s">
        <v>403</v>
      </c>
      <c r="I219">
        <v>760004405</v>
      </c>
      <c r="J219">
        <f>VLOOKUP(Module[[#This Row],[Module'#]],Components!$A:$D,4,FALSE)</f>
        <v>45.15</v>
      </c>
      <c r="K219" s="8">
        <v>893014404</v>
      </c>
      <c r="L219">
        <f>VLOOKUP(Module[[#This Row],[Bulb'#]],Components!$A:$D,4,FALSE)</f>
        <v>203.95</v>
      </c>
      <c r="M219" t="s">
        <v>190</v>
      </c>
      <c r="N219" t="s">
        <v>182</v>
      </c>
      <c r="O219">
        <v>7</v>
      </c>
      <c r="P219" t="s">
        <v>205</v>
      </c>
      <c r="Q219">
        <v>12</v>
      </c>
      <c r="R219" t="str">
        <f>CONCATENATE(Module[[#This Row],[Mod]],Module[[#This Row],[Lens]])</f>
        <v>L7</v>
      </c>
    </row>
    <row r="220" spans="6:18" x14ac:dyDescent="0.25">
      <c r="F220" t="str">
        <f>CONCATENATE(Module[[#This Row],[Voltage]],Module[[#This Row],[Mod]],Module[[#This Row],[Lens]],Module[[#This Row],[Base]])</f>
        <v>12L8B</v>
      </c>
      <c r="G220">
        <f>Module[[#This Row],[Mod$]]+Module[[#This Row],[Bulb$]]</f>
        <v>249.1</v>
      </c>
      <c r="H220" t="s">
        <v>423</v>
      </c>
      <c r="I220">
        <v>760007405</v>
      </c>
      <c r="J220">
        <f>VLOOKUP(Module[[#This Row],[Module'#]],Components!$A:$D,4,FALSE)</f>
        <v>45.15</v>
      </c>
      <c r="K220" s="8">
        <v>893017404</v>
      </c>
      <c r="L220">
        <f>VLOOKUP(Module[[#This Row],[Bulb'#]],Components!$A:$D,4,FALSE)</f>
        <v>203.95</v>
      </c>
      <c r="M220" t="s">
        <v>189</v>
      </c>
      <c r="N220" t="s">
        <v>182</v>
      </c>
      <c r="O220">
        <v>8</v>
      </c>
      <c r="P220" t="s">
        <v>206</v>
      </c>
      <c r="Q220">
        <v>12</v>
      </c>
      <c r="R220" t="str">
        <f>CONCATENATE(Module[[#This Row],[Mod]],Module[[#This Row],[Lens]])</f>
        <v>L8</v>
      </c>
    </row>
    <row r="221" spans="6:18" x14ac:dyDescent="0.25">
      <c r="F221" t="str">
        <f>CONCATENATE(Module[[#This Row],[Voltage]],Module[[#This Row],[Mod]],Module[[#This Row],[Lens]],Module[[#This Row],[Base]])</f>
        <v>12L8G</v>
      </c>
      <c r="G221">
        <f>Module[[#This Row],[Mod$]]+Module[[#This Row],[Bulb$]]</f>
        <v>249.1</v>
      </c>
      <c r="H221" t="s">
        <v>423</v>
      </c>
      <c r="I221">
        <v>760007405</v>
      </c>
      <c r="J221">
        <f>VLOOKUP(Module[[#This Row],[Module'#]],Components!$A:$D,4,FALSE)</f>
        <v>45.15</v>
      </c>
      <c r="K221" s="8">
        <v>893017404</v>
      </c>
      <c r="L221">
        <f>VLOOKUP(Module[[#This Row],[Bulb'#]],Components!$A:$D,4,FALSE)</f>
        <v>203.95</v>
      </c>
      <c r="M221" t="s">
        <v>190</v>
      </c>
      <c r="N221" t="s">
        <v>182</v>
      </c>
      <c r="O221">
        <v>8</v>
      </c>
      <c r="P221" t="s">
        <v>206</v>
      </c>
      <c r="Q221">
        <v>12</v>
      </c>
      <c r="R221" t="str">
        <f>CONCATENATE(Module[[#This Row],[Mod]],Module[[#This Row],[Lens]])</f>
        <v>L8</v>
      </c>
    </row>
    <row r="222" spans="6:18" x14ac:dyDescent="0.25">
      <c r="F222" t="str">
        <f>CONCATENATE(Module[[#This Row],[Voltage]],Module[[#This Row],[Mod]],Module[[#This Row],[Lens]],Module[[#This Row],[Base]])</f>
        <v>24L3B</v>
      </c>
      <c r="G222">
        <f>Module[[#This Row],[Mod$]]+Module[[#This Row],[Bulb$]]</f>
        <v>249.1</v>
      </c>
      <c r="H222" t="s">
        <v>409</v>
      </c>
      <c r="I222">
        <v>760006405</v>
      </c>
      <c r="J222">
        <f>VLOOKUP(Module[[#This Row],[Module'#]],Components!$A:$D,4,FALSE)</f>
        <v>45.15</v>
      </c>
      <c r="K222" s="8">
        <v>893016405</v>
      </c>
      <c r="L222">
        <f>VLOOKUP(Module[[#This Row],[Bulb'#]],Components!$A:$D,4,FALSE)</f>
        <v>203.95</v>
      </c>
      <c r="M222" t="s">
        <v>189</v>
      </c>
      <c r="N222" t="s">
        <v>182</v>
      </c>
      <c r="O222">
        <v>3</v>
      </c>
      <c r="P222" t="s">
        <v>201</v>
      </c>
      <c r="Q222">
        <v>24</v>
      </c>
      <c r="R222" t="str">
        <f>CONCATENATE(Module[[#This Row],[Mod]],Module[[#This Row],[Lens]])</f>
        <v>L3</v>
      </c>
    </row>
    <row r="223" spans="6:18" x14ac:dyDescent="0.25">
      <c r="F223" t="str">
        <f>CONCATENATE(Module[[#This Row],[Voltage]],Module[[#This Row],[Mod]],Module[[#This Row],[Lens]],Module[[#This Row],[Base]])</f>
        <v>24L3G</v>
      </c>
      <c r="G223">
        <f>Module[[#This Row],[Mod$]]+Module[[#This Row],[Bulb$]]</f>
        <v>249.1</v>
      </c>
      <c r="H223" t="s">
        <v>409</v>
      </c>
      <c r="I223">
        <v>760006405</v>
      </c>
      <c r="J223">
        <f>VLOOKUP(Module[[#This Row],[Module'#]],Components!$A:$D,4,FALSE)</f>
        <v>45.15</v>
      </c>
      <c r="K223" s="8">
        <v>893016405</v>
      </c>
      <c r="L223">
        <f>VLOOKUP(Module[[#This Row],[Bulb'#]],Components!$A:$D,4,FALSE)</f>
        <v>203.95</v>
      </c>
      <c r="M223" t="s">
        <v>190</v>
      </c>
      <c r="N223" t="s">
        <v>182</v>
      </c>
      <c r="O223">
        <v>3</v>
      </c>
      <c r="P223" t="s">
        <v>201</v>
      </c>
      <c r="Q223">
        <v>24</v>
      </c>
      <c r="R223" t="str">
        <f>CONCATENATE(Module[[#This Row],[Mod]],Module[[#This Row],[Lens]])</f>
        <v>L3</v>
      </c>
    </row>
    <row r="224" spans="6:18" x14ac:dyDescent="0.25">
      <c r="F224" t="str">
        <f>CONCATENATE(Module[[#This Row],[Voltage]],Module[[#This Row],[Mod]],Module[[#This Row],[Lens]],Module[[#This Row],[Base]])</f>
        <v>24L4B</v>
      </c>
      <c r="G224">
        <f>Module[[#This Row],[Mod$]]+Module[[#This Row],[Bulb$]]</f>
        <v>249.1</v>
      </c>
      <c r="H224" t="s">
        <v>415</v>
      </c>
      <c r="I224">
        <v>760002405</v>
      </c>
      <c r="J224">
        <f>VLOOKUP(Module[[#This Row],[Module'#]],Components!$A:$D,4,FALSE)</f>
        <v>45.15</v>
      </c>
      <c r="K224" s="8">
        <v>893012405</v>
      </c>
      <c r="L224">
        <f>VLOOKUP(Module[[#This Row],[Bulb'#]],Components!$A:$D,4,FALSE)</f>
        <v>203.95</v>
      </c>
      <c r="M224" t="s">
        <v>189</v>
      </c>
      <c r="N224" t="s">
        <v>182</v>
      </c>
      <c r="O224">
        <v>4</v>
      </c>
      <c r="P224" t="s">
        <v>202</v>
      </c>
      <c r="Q224">
        <v>24</v>
      </c>
      <c r="R224" t="str">
        <f>CONCATENATE(Module[[#This Row],[Mod]],Module[[#This Row],[Lens]])</f>
        <v>L4</v>
      </c>
    </row>
    <row r="225" spans="6:18" x14ac:dyDescent="0.25">
      <c r="F225" t="str">
        <f>CONCATENATE(Module[[#This Row],[Voltage]],Module[[#This Row],[Mod]],Module[[#This Row],[Lens]],Module[[#This Row],[Base]])</f>
        <v>24L4G</v>
      </c>
      <c r="G225">
        <f>Module[[#This Row],[Mod$]]+Module[[#This Row],[Bulb$]]</f>
        <v>249.1</v>
      </c>
      <c r="H225" t="s">
        <v>415</v>
      </c>
      <c r="I225">
        <v>760002405</v>
      </c>
      <c r="J225">
        <f>VLOOKUP(Module[[#This Row],[Module'#]],Components!$A:$D,4,FALSE)</f>
        <v>45.15</v>
      </c>
      <c r="K225" s="8">
        <v>893012405</v>
      </c>
      <c r="L225">
        <f>VLOOKUP(Module[[#This Row],[Bulb'#]],Components!$A:$D,4,FALSE)</f>
        <v>203.95</v>
      </c>
      <c r="M225" t="s">
        <v>190</v>
      </c>
      <c r="N225" t="s">
        <v>182</v>
      </c>
      <c r="O225">
        <v>4</v>
      </c>
      <c r="P225" t="s">
        <v>202</v>
      </c>
      <c r="Q225">
        <v>24</v>
      </c>
      <c r="R225" t="str">
        <f>CONCATENATE(Module[[#This Row],[Mod]],Module[[#This Row],[Lens]])</f>
        <v>L4</v>
      </c>
    </row>
    <row r="226" spans="6:18" x14ac:dyDescent="0.25">
      <c r="F226" t="str">
        <f>CONCATENATE(Module[[#This Row],[Voltage]],Module[[#This Row],[Mod]],Module[[#This Row],[Lens]],Module[[#This Row],[Base]])</f>
        <v>24L5B</v>
      </c>
      <c r="G226">
        <f>Module[[#This Row],[Mod$]]+Module[[#This Row],[Bulb$]]</f>
        <v>249.1</v>
      </c>
      <c r="H226" t="s">
        <v>430</v>
      </c>
      <c r="I226">
        <v>760001405</v>
      </c>
      <c r="J226">
        <f>VLOOKUP(Module[[#This Row],[Module'#]],Components!$A:$D,4,FALSE)</f>
        <v>45.15</v>
      </c>
      <c r="K226" s="8">
        <v>893011405</v>
      </c>
      <c r="L226">
        <f>VLOOKUP(Module[[#This Row],[Bulb'#]],Components!$A:$D,4,FALSE)</f>
        <v>203.95</v>
      </c>
      <c r="M226" t="s">
        <v>189</v>
      </c>
      <c r="N226" t="s">
        <v>182</v>
      </c>
      <c r="O226">
        <v>5</v>
      </c>
      <c r="P226" t="s">
        <v>203</v>
      </c>
      <c r="Q226">
        <v>24</v>
      </c>
      <c r="R226" t="str">
        <f>CONCATENATE(Module[[#This Row],[Mod]],Module[[#This Row],[Lens]])</f>
        <v>L5</v>
      </c>
    </row>
    <row r="227" spans="6:18" x14ac:dyDescent="0.25">
      <c r="F227" t="str">
        <f>CONCATENATE(Module[[#This Row],[Voltage]],Module[[#This Row],[Mod]],Module[[#This Row],[Lens]],Module[[#This Row],[Base]])</f>
        <v>24L5G</v>
      </c>
      <c r="G227">
        <f>Module[[#This Row],[Mod$]]+Module[[#This Row],[Bulb$]]</f>
        <v>249.1</v>
      </c>
      <c r="H227" t="s">
        <v>430</v>
      </c>
      <c r="I227">
        <v>760001405</v>
      </c>
      <c r="J227">
        <f>VLOOKUP(Module[[#This Row],[Module'#]],Components!$A:$D,4,FALSE)</f>
        <v>45.15</v>
      </c>
      <c r="K227" s="8">
        <v>893011405</v>
      </c>
      <c r="L227">
        <f>VLOOKUP(Module[[#This Row],[Bulb'#]],Components!$A:$D,4,FALSE)</f>
        <v>203.95</v>
      </c>
      <c r="M227" t="s">
        <v>190</v>
      </c>
      <c r="N227" t="s">
        <v>182</v>
      </c>
      <c r="O227">
        <v>5</v>
      </c>
      <c r="P227" t="s">
        <v>203</v>
      </c>
      <c r="Q227">
        <v>24</v>
      </c>
      <c r="R227" t="str">
        <f>CONCATENATE(Module[[#This Row],[Mod]],Module[[#This Row],[Lens]])</f>
        <v>L5</v>
      </c>
    </row>
    <row r="228" spans="6:18" x14ac:dyDescent="0.25">
      <c r="F228" t="str">
        <f>CONCATENATE(Module[[#This Row],[Voltage]],Module[[#This Row],[Mod]],Module[[#This Row],[Lens]],Module[[#This Row],[Base]])</f>
        <v>24L6B</v>
      </c>
      <c r="G228">
        <f>Module[[#This Row],[Mod$]]+Module[[#This Row],[Bulb$]]</f>
        <v>249.1</v>
      </c>
      <c r="H228" t="s">
        <v>397</v>
      </c>
      <c r="I228">
        <v>760005405</v>
      </c>
      <c r="J228">
        <f>VLOOKUP(Module[[#This Row],[Module'#]],Components!$A:$D,4,FALSE)</f>
        <v>45.15</v>
      </c>
      <c r="K228" s="8">
        <v>893015405</v>
      </c>
      <c r="L228">
        <f>VLOOKUP(Module[[#This Row],[Bulb'#]],Components!$A:$D,4,FALSE)</f>
        <v>203.95</v>
      </c>
      <c r="M228" t="s">
        <v>189</v>
      </c>
      <c r="N228" t="s">
        <v>182</v>
      </c>
      <c r="O228">
        <v>6</v>
      </c>
      <c r="P228" t="s">
        <v>204</v>
      </c>
      <c r="Q228">
        <v>24</v>
      </c>
      <c r="R228" t="str">
        <f>CONCATENATE(Module[[#This Row],[Mod]],Module[[#This Row],[Lens]])</f>
        <v>L6</v>
      </c>
    </row>
    <row r="229" spans="6:18" x14ac:dyDescent="0.25">
      <c r="F229" t="str">
        <f>CONCATENATE(Module[[#This Row],[Voltage]],Module[[#This Row],[Mod]],Module[[#This Row],[Lens]],Module[[#This Row],[Base]])</f>
        <v>24L6G</v>
      </c>
      <c r="G229">
        <f>Module[[#This Row],[Mod$]]+Module[[#This Row],[Bulb$]]</f>
        <v>249.1</v>
      </c>
      <c r="H229" t="s">
        <v>397</v>
      </c>
      <c r="I229">
        <v>760005405</v>
      </c>
      <c r="J229">
        <f>VLOOKUP(Module[[#This Row],[Module'#]],Components!$A:$D,4,FALSE)</f>
        <v>45.15</v>
      </c>
      <c r="K229" s="8">
        <v>893015405</v>
      </c>
      <c r="L229">
        <f>VLOOKUP(Module[[#This Row],[Bulb'#]],Components!$A:$D,4,FALSE)</f>
        <v>203.95</v>
      </c>
      <c r="M229" t="s">
        <v>190</v>
      </c>
      <c r="N229" t="s">
        <v>182</v>
      </c>
      <c r="O229">
        <v>6</v>
      </c>
      <c r="P229" t="s">
        <v>204</v>
      </c>
      <c r="Q229">
        <v>24</v>
      </c>
      <c r="R229" t="str">
        <f>CONCATENATE(Module[[#This Row],[Mod]],Module[[#This Row],[Lens]])</f>
        <v>L6</v>
      </c>
    </row>
    <row r="230" spans="6:18" x14ac:dyDescent="0.25">
      <c r="F230" t="str">
        <f>CONCATENATE(Module[[#This Row],[Voltage]],Module[[#This Row],[Mod]],Module[[#This Row],[Lens]],Module[[#This Row],[Base]])</f>
        <v>24L7B</v>
      </c>
      <c r="G230">
        <f>Module[[#This Row],[Mod$]]+Module[[#This Row],[Bulb$]]</f>
        <v>249.1</v>
      </c>
      <c r="H230" t="s">
        <v>403</v>
      </c>
      <c r="I230">
        <v>760004405</v>
      </c>
      <c r="J230">
        <f>VLOOKUP(Module[[#This Row],[Module'#]],Components!$A:$D,4,FALSE)</f>
        <v>45.15</v>
      </c>
      <c r="K230" s="8">
        <v>893014405</v>
      </c>
      <c r="L230">
        <f>VLOOKUP(Module[[#This Row],[Bulb'#]],Components!$A:$D,4,FALSE)</f>
        <v>203.95</v>
      </c>
      <c r="M230" t="s">
        <v>189</v>
      </c>
      <c r="N230" t="s">
        <v>182</v>
      </c>
      <c r="O230">
        <v>7</v>
      </c>
      <c r="P230" t="s">
        <v>205</v>
      </c>
      <c r="Q230">
        <v>24</v>
      </c>
      <c r="R230" t="str">
        <f>CONCATENATE(Module[[#This Row],[Mod]],Module[[#This Row],[Lens]])</f>
        <v>L7</v>
      </c>
    </row>
    <row r="231" spans="6:18" x14ac:dyDescent="0.25">
      <c r="F231" t="str">
        <f>CONCATENATE(Module[[#This Row],[Voltage]],Module[[#This Row],[Mod]],Module[[#This Row],[Lens]],Module[[#This Row],[Base]])</f>
        <v>24L7G</v>
      </c>
      <c r="G231">
        <f>Module[[#This Row],[Mod$]]+Module[[#This Row],[Bulb$]]</f>
        <v>249.1</v>
      </c>
      <c r="H231" t="s">
        <v>403</v>
      </c>
      <c r="I231">
        <v>760004405</v>
      </c>
      <c r="J231">
        <f>VLOOKUP(Module[[#This Row],[Module'#]],Components!$A:$D,4,FALSE)</f>
        <v>45.15</v>
      </c>
      <c r="K231" s="8">
        <v>893014405</v>
      </c>
      <c r="L231">
        <f>VLOOKUP(Module[[#This Row],[Bulb'#]],Components!$A:$D,4,FALSE)</f>
        <v>203.95</v>
      </c>
      <c r="M231" t="s">
        <v>190</v>
      </c>
      <c r="N231" t="s">
        <v>182</v>
      </c>
      <c r="O231">
        <v>7</v>
      </c>
      <c r="P231" t="s">
        <v>205</v>
      </c>
      <c r="Q231">
        <v>24</v>
      </c>
      <c r="R231" t="str">
        <f>CONCATENATE(Module[[#This Row],[Mod]],Module[[#This Row],[Lens]])</f>
        <v>L7</v>
      </c>
    </row>
    <row r="232" spans="6:18" x14ac:dyDescent="0.25">
      <c r="F232" t="str">
        <f>CONCATENATE(Module[[#This Row],[Voltage]],Module[[#This Row],[Mod]],Module[[#This Row],[Lens]],Module[[#This Row],[Base]])</f>
        <v>24L8B</v>
      </c>
      <c r="G232">
        <f>Module[[#This Row],[Mod$]]+Module[[#This Row],[Bulb$]]</f>
        <v>249.1</v>
      </c>
      <c r="H232" t="s">
        <v>423</v>
      </c>
      <c r="I232">
        <v>760007405</v>
      </c>
      <c r="J232">
        <f>VLOOKUP(Module[[#This Row],[Module'#]],Components!$A:$D,4,FALSE)</f>
        <v>45.15</v>
      </c>
      <c r="K232" s="8">
        <v>893017405</v>
      </c>
      <c r="L232">
        <f>VLOOKUP(Module[[#This Row],[Bulb'#]],Components!$A:$D,4,FALSE)</f>
        <v>203.95</v>
      </c>
      <c r="M232" t="s">
        <v>189</v>
      </c>
      <c r="N232" t="s">
        <v>182</v>
      </c>
      <c r="O232">
        <v>8</v>
      </c>
      <c r="P232" t="s">
        <v>206</v>
      </c>
      <c r="Q232">
        <v>24</v>
      </c>
      <c r="R232" t="str">
        <f>CONCATENATE(Module[[#This Row],[Mod]],Module[[#This Row],[Lens]])</f>
        <v>L8</v>
      </c>
    </row>
    <row r="233" spans="6:18" x14ac:dyDescent="0.25">
      <c r="F233" t="str">
        <f>CONCATENATE(Module[[#This Row],[Voltage]],Module[[#This Row],[Mod]],Module[[#This Row],[Lens]],Module[[#This Row],[Base]])</f>
        <v>24L8G</v>
      </c>
      <c r="G233">
        <f>Module[[#This Row],[Mod$]]+Module[[#This Row],[Bulb$]]</f>
        <v>249.1</v>
      </c>
      <c r="H233" t="s">
        <v>423</v>
      </c>
      <c r="I233">
        <v>760007405</v>
      </c>
      <c r="J233">
        <f>VLOOKUP(Module[[#This Row],[Module'#]],Components!$A:$D,4,FALSE)</f>
        <v>45.15</v>
      </c>
      <c r="K233" s="8">
        <v>893017405</v>
      </c>
      <c r="L233">
        <f>VLOOKUP(Module[[#This Row],[Bulb'#]],Components!$A:$D,4,FALSE)</f>
        <v>203.95</v>
      </c>
      <c r="M233" t="s">
        <v>190</v>
      </c>
      <c r="N233" t="s">
        <v>182</v>
      </c>
      <c r="O233">
        <v>8</v>
      </c>
      <c r="P233" t="s">
        <v>206</v>
      </c>
      <c r="Q233">
        <v>24</v>
      </c>
      <c r="R233" t="str">
        <f>CONCATENATE(Module[[#This Row],[Mod]],Module[[#This Row],[Lens]])</f>
        <v>L8</v>
      </c>
    </row>
    <row r="234" spans="6:18" x14ac:dyDescent="0.25">
      <c r="F234" t="str">
        <f>CONCATENATE(Module[[#This Row],[Voltage]],Module[[#This Row],[Mod]],Module[[#This Row],[Lens]],Module[[#This Row],[Base]])</f>
        <v>120L3B</v>
      </c>
      <c r="G234">
        <f>Module[[#This Row],[Mod$]]+Module[[#This Row],[Bulb$]]</f>
        <v>254.45999999999998</v>
      </c>
      <c r="H234" t="s">
        <v>409</v>
      </c>
      <c r="I234">
        <v>760006310</v>
      </c>
      <c r="J234">
        <f>VLOOKUP(Module[[#This Row],[Module'#]],Components!$A:$D,4,FALSE)</f>
        <v>50.51</v>
      </c>
      <c r="K234" s="8">
        <v>893016310</v>
      </c>
      <c r="L234">
        <f>VLOOKUP(Module[[#This Row],[Bulb'#]],Components!$A:$D,4,FALSE)</f>
        <v>203.95</v>
      </c>
      <c r="M234" t="s">
        <v>189</v>
      </c>
      <c r="N234" t="s">
        <v>182</v>
      </c>
      <c r="O234">
        <v>3</v>
      </c>
      <c r="P234" t="s">
        <v>201</v>
      </c>
      <c r="Q234">
        <v>120</v>
      </c>
      <c r="R234" t="str">
        <f>CONCATENATE(Module[[#This Row],[Mod]],Module[[#This Row],[Lens]])</f>
        <v>L3</v>
      </c>
    </row>
    <row r="235" spans="6:18" x14ac:dyDescent="0.25">
      <c r="F235" t="str">
        <f>CONCATENATE(Module[[#This Row],[Voltage]],Module[[#This Row],[Mod]],Module[[#This Row],[Lens]],Module[[#This Row],[Base]])</f>
        <v>120L3G</v>
      </c>
      <c r="G235">
        <f>Module[[#This Row],[Mod$]]+Module[[#This Row],[Bulb$]]</f>
        <v>254.45999999999998</v>
      </c>
      <c r="H235" t="s">
        <v>409</v>
      </c>
      <c r="I235">
        <v>760006310</v>
      </c>
      <c r="J235">
        <f>VLOOKUP(Module[[#This Row],[Module'#]],Components!$A:$D,4,FALSE)</f>
        <v>50.51</v>
      </c>
      <c r="K235" s="8">
        <v>893016310</v>
      </c>
      <c r="L235">
        <f>VLOOKUP(Module[[#This Row],[Bulb'#]],Components!$A:$D,4,FALSE)</f>
        <v>203.95</v>
      </c>
      <c r="M235" t="s">
        <v>190</v>
      </c>
      <c r="N235" t="s">
        <v>182</v>
      </c>
      <c r="O235">
        <v>3</v>
      </c>
      <c r="P235" t="s">
        <v>201</v>
      </c>
      <c r="Q235">
        <v>120</v>
      </c>
      <c r="R235" t="str">
        <f>CONCATENATE(Module[[#This Row],[Mod]],Module[[#This Row],[Lens]])</f>
        <v>L3</v>
      </c>
    </row>
    <row r="236" spans="6:18" x14ac:dyDescent="0.25">
      <c r="F236" t="str">
        <f>CONCATENATE(Module[[#This Row],[Voltage]],Module[[#This Row],[Mod]],Module[[#This Row],[Lens]],Module[[#This Row],[Base]])</f>
        <v>120L4B</v>
      </c>
      <c r="G236">
        <f>Module[[#This Row],[Mod$]]+Module[[#This Row],[Bulb$]]</f>
        <v>254.45999999999998</v>
      </c>
      <c r="H236" t="s">
        <v>415</v>
      </c>
      <c r="I236">
        <v>760002310</v>
      </c>
      <c r="J236">
        <f>VLOOKUP(Module[[#This Row],[Module'#]],Components!$A:$D,4,FALSE)</f>
        <v>50.51</v>
      </c>
      <c r="K236" s="8">
        <v>893012310</v>
      </c>
      <c r="L236">
        <f>VLOOKUP(Module[[#This Row],[Bulb'#]],Components!$A:$D,4,FALSE)</f>
        <v>203.95</v>
      </c>
      <c r="M236" t="s">
        <v>189</v>
      </c>
      <c r="N236" t="s">
        <v>182</v>
      </c>
      <c r="O236">
        <v>4</v>
      </c>
      <c r="P236" t="s">
        <v>202</v>
      </c>
      <c r="Q236">
        <v>120</v>
      </c>
      <c r="R236" t="str">
        <f>CONCATENATE(Module[[#This Row],[Mod]],Module[[#This Row],[Lens]])</f>
        <v>L4</v>
      </c>
    </row>
    <row r="237" spans="6:18" x14ac:dyDescent="0.25">
      <c r="F237" t="str">
        <f>CONCATENATE(Module[[#This Row],[Voltage]],Module[[#This Row],[Mod]],Module[[#This Row],[Lens]],Module[[#This Row],[Base]])</f>
        <v>120L4G</v>
      </c>
      <c r="G237">
        <f>Module[[#This Row],[Mod$]]+Module[[#This Row],[Bulb$]]</f>
        <v>254.45999999999998</v>
      </c>
      <c r="H237" t="s">
        <v>415</v>
      </c>
      <c r="I237">
        <v>760002310</v>
      </c>
      <c r="J237">
        <f>VLOOKUP(Module[[#This Row],[Module'#]],Components!$A:$D,4,FALSE)</f>
        <v>50.51</v>
      </c>
      <c r="K237" s="8">
        <v>893012310</v>
      </c>
      <c r="L237">
        <f>VLOOKUP(Module[[#This Row],[Bulb'#]],Components!$A:$D,4,FALSE)</f>
        <v>203.95</v>
      </c>
      <c r="M237" t="s">
        <v>190</v>
      </c>
      <c r="N237" t="s">
        <v>182</v>
      </c>
      <c r="O237">
        <v>4</v>
      </c>
      <c r="P237" t="s">
        <v>202</v>
      </c>
      <c r="Q237">
        <v>120</v>
      </c>
      <c r="R237" t="str">
        <f>CONCATENATE(Module[[#This Row],[Mod]],Module[[#This Row],[Lens]])</f>
        <v>L4</v>
      </c>
    </row>
    <row r="238" spans="6:18" x14ac:dyDescent="0.25">
      <c r="F238" t="str">
        <f>CONCATENATE(Module[[#This Row],[Voltage]],Module[[#This Row],[Mod]],Module[[#This Row],[Lens]],Module[[#This Row],[Base]])</f>
        <v>120L5B</v>
      </c>
      <c r="G238">
        <f>Module[[#This Row],[Mod$]]+Module[[#This Row],[Bulb$]]</f>
        <v>254.45999999999998</v>
      </c>
      <c r="H238" t="s">
        <v>430</v>
      </c>
      <c r="I238">
        <v>760001310</v>
      </c>
      <c r="J238">
        <f>VLOOKUP(Module[[#This Row],[Module'#]],Components!$A:$D,4,FALSE)</f>
        <v>50.51</v>
      </c>
      <c r="K238" s="8">
        <v>893011310</v>
      </c>
      <c r="L238">
        <f>VLOOKUP(Module[[#This Row],[Bulb'#]],Components!$A:$D,4,FALSE)</f>
        <v>203.95</v>
      </c>
      <c r="M238" t="s">
        <v>189</v>
      </c>
      <c r="N238" t="s">
        <v>182</v>
      </c>
      <c r="O238">
        <v>5</v>
      </c>
      <c r="P238" t="s">
        <v>203</v>
      </c>
      <c r="Q238">
        <v>120</v>
      </c>
      <c r="R238" t="str">
        <f>CONCATENATE(Module[[#This Row],[Mod]],Module[[#This Row],[Lens]])</f>
        <v>L5</v>
      </c>
    </row>
    <row r="239" spans="6:18" x14ac:dyDescent="0.25">
      <c r="F239" t="str">
        <f>CONCATENATE(Module[[#This Row],[Voltage]],Module[[#This Row],[Mod]],Module[[#This Row],[Lens]],Module[[#This Row],[Base]])</f>
        <v>120L5G</v>
      </c>
      <c r="G239">
        <f>Module[[#This Row],[Mod$]]+Module[[#This Row],[Bulb$]]</f>
        <v>254.45999999999998</v>
      </c>
      <c r="H239" t="s">
        <v>430</v>
      </c>
      <c r="I239">
        <v>760001310</v>
      </c>
      <c r="J239">
        <f>VLOOKUP(Module[[#This Row],[Module'#]],Components!$A:$D,4,FALSE)</f>
        <v>50.51</v>
      </c>
      <c r="K239" s="8">
        <v>893011310</v>
      </c>
      <c r="L239">
        <f>VLOOKUP(Module[[#This Row],[Bulb'#]],Components!$A:$D,4,FALSE)</f>
        <v>203.95</v>
      </c>
      <c r="M239" t="s">
        <v>190</v>
      </c>
      <c r="N239" t="s">
        <v>182</v>
      </c>
      <c r="O239">
        <v>5</v>
      </c>
      <c r="P239" t="s">
        <v>203</v>
      </c>
      <c r="Q239">
        <v>120</v>
      </c>
      <c r="R239" t="str">
        <f>CONCATENATE(Module[[#This Row],[Mod]],Module[[#This Row],[Lens]])</f>
        <v>L5</v>
      </c>
    </row>
    <row r="240" spans="6:18" x14ac:dyDescent="0.25">
      <c r="F240" t="str">
        <f>CONCATENATE(Module[[#This Row],[Voltage]],Module[[#This Row],[Mod]],Module[[#This Row],[Lens]],Module[[#This Row],[Base]])</f>
        <v>120L6B</v>
      </c>
      <c r="G240">
        <f>Module[[#This Row],[Mod$]]+Module[[#This Row],[Bulb$]]</f>
        <v>254.45999999999998</v>
      </c>
      <c r="H240" t="s">
        <v>397</v>
      </c>
      <c r="I240">
        <v>760005310</v>
      </c>
      <c r="J240">
        <f>VLOOKUP(Module[[#This Row],[Module'#]],Components!$A:$D,4,FALSE)</f>
        <v>50.51</v>
      </c>
      <c r="K240" s="8">
        <v>893015310</v>
      </c>
      <c r="L240">
        <f>VLOOKUP(Module[[#This Row],[Bulb'#]],Components!$A:$D,4,FALSE)</f>
        <v>203.95</v>
      </c>
      <c r="M240" t="s">
        <v>189</v>
      </c>
      <c r="N240" t="s">
        <v>182</v>
      </c>
      <c r="O240">
        <v>6</v>
      </c>
      <c r="P240" t="s">
        <v>204</v>
      </c>
      <c r="Q240">
        <v>120</v>
      </c>
      <c r="R240" t="str">
        <f>CONCATENATE(Module[[#This Row],[Mod]],Module[[#This Row],[Lens]])</f>
        <v>L6</v>
      </c>
    </row>
    <row r="241" spans="6:18" x14ac:dyDescent="0.25">
      <c r="F241" t="str">
        <f>CONCATENATE(Module[[#This Row],[Voltage]],Module[[#This Row],[Mod]],Module[[#This Row],[Lens]],Module[[#This Row],[Base]])</f>
        <v>120L6G</v>
      </c>
      <c r="G241">
        <f>Module[[#This Row],[Mod$]]+Module[[#This Row],[Bulb$]]</f>
        <v>254.45999999999998</v>
      </c>
      <c r="H241" t="s">
        <v>397</v>
      </c>
      <c r="I241">
        <v>760005310</v>
      </c>
      <c r="J241">
        <f>VLOOKUP(Module[[#This Row],[Module'#]],Components!$A:$D,4,FALSE)</f>
        <v>50.51</v>
      </c>
      <c r="K241" s="8">
        <v>893015310</v>
      </c>
      <c r="L241">
        <f>VLOOKUP(Module[[#This Row],[Bulb'#]],Components!$A:$D,4,FALSE)</f>
        <v>203.95</v>
      </c>
      <c r="M241" t="s">
        <v>190</v>
      </c>
      <c r="N241" t="s">
        <v>182</v>
      </c>
      <c r="O241">
        <v>6</v>
      </c>
      <c r="P241" t="s">
        <v>204</v>
      </c>
      <c r="Q241">
        <v>120</v>
      </c>
      <c r="R241" t="str">
        <f>CONCATENATE(Module[[#This Row],[Mod]],Module[[#This Row],[Lens]])</f>
        <v>L6</v>
      </c>
    </row>
    <row r="242" spans="6:18" x14ac:dyDescent="0.25">
      <c r="F242" t="str">
        <f>CONCATENATE(Module[[#This Row],[Voltage]],Module[[#This Row],[Mod]],Module[[#This Row],[Lens]],Module[[#This Row],[Base]])</f>
        <v>120L7B</v>
      </c>
      <c r="G242">
        <f>Module[[#This Row],[Mod$]]+Module[[#This Row],[Bulb$]]</f>
        <v>254.45999999999998</v>
      </c>
      <c r="H242" t="s">
        <v>403</v>
      </c>
      <c r="I242">
        <v>760004310</v>
      </c>
      <c r="J242">
        <f>VLOOKUP(Module[[#This Row],[Module'#]],Components!$A:$D,4,FALSE)</f>
        <v>50.51</v>
      </c>
      <c r="K242" s="8">
        <v>893014310</v>
      </c>
      <c r="L242">
        <f>VLOOKUP(Module[[#This Row],[Bulb'#]],Components!$A:$D,4,FALSE)</f>
        <v>203.95</v>
      </c>
      <c r="M242" t="s">
        <v>189</v>
      </c>
      <c r="N242" t="s">
        <v>182</v>
      </c>
      <c r="O242">
        <v>7</v>
      </c>
      <c r="P242" t="s">
        <v>205</v>
      </c>
      <c r="Q242">
        <v>120</v>
      </c>
      <c r="R242" t="str">
        <f>CONCATENATE(Module[[#This Row],[Mod]],Module[[#This Row],[Lens]])</f>
        <v>L7</v>
      </c>
    </row>
    <row r="243" spans="6:18" x14ac:dyDescent="0.25">
      <c r="F243" t="str">
        <f>CONCATENATE(Module[[#This Row],[Voltage]],Module[[#This Row],[Mod]],Module[[#This Row],[Lens]],Module[[#This Row],[Base]])</f>
        <v>120L7G</v>
      </c>
      <c r="G243">
        <f>Module[[#This Row],[Mod$]]+Module[[#This Row],[Bulb$]]</f>
        <v>254.45999999999998</v>
      </c>
      <c r="H243" t="s">
        <v>403</v>
      </c>
      <c r="I243">
        <v>760004310</v>
      </c>
      <c r="J243">
        <f>VLOOKUP(Module[[#This Row],[Module'#]],Components!$A:$D,4,FALSE)</f>
        <v>50.51</v>
      </c>
      <c r="K243" s="8">
        <v>893014310</v>
      </c>
      <c r="L243">
        <f>VLOOKUP(Module[[#This Row],[Bulb'#]],Components!$A:$D,4,FALSE)</f>
        <v>203.95</v>
      </c>
      <c r="M243" t="s">
        <v>190</v>
      </c>
      <c r="N243" t="s">
        <v>182</v>
      </c>
      <c r="O243">
        <v>7</v>
      </c>
      <c r="P243" t="s">
        <v>205</v>
      </c>
      <c r="Q243">
        <v>120</v>
      </c>
      <c r="R243" t="str">
        <f>CONCATENATE(Module[[#This Row],[Mod]],Module[[#This Row],[Lens]])</f>
        <v>L7</v>
      </c>
    </row>
    <row r="244" spans="6:18" x14ac:dyDescent="0.25">
      <c r="F244" t="str">
        <f>CONCATENATE(Module[[#This Row],[Voltage]],Module[[#This Row],[Mod]],Module[[#This Row],[Lens]],Module[[#This Row],[Base]])</f>
        <v>120L8B</v>
      </c>
      <c r="G244">
        <f>Module[[#This Row],[Mod$]]+Module[[#This Row],[Bulb$]]</f>
        <v>254.45999999999998</v>
      </c>
      <c r="H244" t="s">
        <v>423</v>
      </c>
      <c r="I244">
        <v>760007310</v>
      </c>
      <c r="J244">
        <f>VLOOKUP(Module[[#This Row],[Module'#]],Components!$A:$D,4,FALSE)</f>
        <v>50.51</v>
      </c>
      <c r="K244" s="8">
        <v>893017310</v>
      </c>
      <c r="L244">
        <f>VLOOKUP(Module[[#This Row],[Bulb'#]],Components!$A:$D,4,FALSE)</f>
        <v>203.95</v>
      </c>
      <c r="M244" t="s">
        <v>189</v>
      </c>
      <c r="N244" t="s">
        <v>182</v>
      </c>
      <c r="O244">
        <v>8</v>
      </c>
      <c r="P244" t="s">
        <v>206</v>
      </c>
      <c r="Q244">
        <v>120</v>
      </c>
      <c r="R244" t="str">
        <f>CONCATENATE(Module[[#This Row],[Mod]],Module[[#This Row],[Lens]])</f>
        <v>L8</v>
      </c>
    </row>
    <row r="245" spans="6:18" x14ac:dyDescent="0.25">
      <c r="F245" t="str">
        <f>CONCATENATE(Module[[#This Row],[Voltage]],Module[[#This Row],[Mod]],Module[[#This Row],[Lens]],Module[[#This Row],[Base]])</f>
        <v>120L8G</v>
      </c>
      <c r="G245">
        <f>Module[[#This Row],[Mod$]]+Module[[#This Row],[Bulb$]]</f>
        <v>254.45999999999998</v>
      </c>
      <c r="H245" t="s">
        <v>423</v>
      </c>
      <c r="I245">
        <v>760007310</v>
      </c>
      <c r="J245">
        <f>VLOOKUP(Module[[#This Row],[Module'#]],Components!$A:$D,4,FALSE)</f>
        <v>50.51</v>
      </c>
      <c r="K245" s="8">
        <v>893017310</v>
      </c>
      <c r="L245">
        <f>VLOOKUP(Module[[#This Row],[Bulb'#]],Components!$A:$D,4,FALSE)</f>
        <v>203.95</v>
      </c>
      <c r="M245" t="s">
        <v>190</v>
      </c>
      <c r="N245" t="s">
        <v>182</v>
      </c>
      <c r="O245">
        <v>8</v>
      </c>
      <c r="P245" t="s">
        <v>206</v>
      </c>
      <c r="Q245">
        <v>120</v>
      </c>
      <c r="R245" t="str">
        <f>CONCATENATE(Module[[#This Row],[Mod]],Module[[#This Row],[Lens]])</f>
        <v>L8</v>
      </c>
    </row>
    <row r="246" spans="6:18" x14ac:dyDescent="0.25">
      <c r="F246" t="str">
        <f>CONCATENATE(Module[[#This Row],[Voltage]],Module[[#This Row],[Mod]],Module[[#This Row],[Lens]],Module[[#This Row],[Base]])</f>
        <v>240L3B</v>
      </c>
      <c r="G246">
        <f>Module[[#This Row],[Mod$]]+Module[[#This Row],[Bulb$]]</f>
        <v>254.45999999999998</v>
      </c>
      <c r="H246" t="s">
        <v>409</v>
      </c>
      <c r="I246">
        <v>760006313</v>
      </c>
      <c r="J246">
        <f>VLOOKUP(Module[[#This Row],[Module'#]],Components!$A:$D,4,FALSE)</f>
        <v>50.51</v>
      </c>
      <c r="K246" s="8">
        <v>893016313</v>
      </c>
      <c r="L246">
        <f>VLOOKUP(Module[[#This Row],[Bulb'#]],Components!$A:$D,4,FALSE)</f>
        <v>203.95</v>
      </c>
      <c r="M246" t="s">
        <v>189</v>
      </c>
      <c r="N246" t="s">
        <v>182</v>
      </c>
      <c r="O246">
        <v>3</v>
      </c>
      <c r="P246" t="s">
        <v>201</v>
      </c>
      <c r="Q246">
        <v>240</v>
      </c>
      <c r="R246" t="str">
        <f>CONCATENATE(Module[[#This Row],[Mod]],Module[[#This Row],[Lens]])</f>
        <v>L3</v>
      </c>
    </row>
    <row r="247" spans="6:18" x14ac:dyDescent="0.25">
      <c r="F247" t="str">
        <f>CONCATENATE(Module[[#This Row],[Voltage]],Module[[#This Row],[Mod]],Module[[#This Row],[Lens]],Module[[#This Row],[Base]])</f>
        <v>240L3G</v>
      </c>
      <c r="G247">
        <f>Module[[#This Row],[Mod$]]+Module[[#This Row],[Bulb$]]</f>
        <v>254.45999999999998</v>
      </c>
      <c r="H247" t="s">
        <v>409</v>
      </c>
      <c r="I247">
        <v>760006313</v>
      </c>
      <c r="J247">
        <f>VLOOKUP(Module[[#This Row],[Module'#]],Components!$A:$D,4,FALSE)</f>
        <v>50.51</v>
      </c>
      <c r="K247" s="8">
        <v>893016313</v>
      </c>
      <c r="L247">
        <f>VLOOKUP(Module[[#This Row],[Bulb'#]],Components!$A:$D,4,FALSE)</f>
        <v>203.95</v>
      </c>
      <c r="M247" t="s">
        <v>190</v>
      </c>
      <c r="N247" t="s">
        <v>182</v>
      </c>
      <c r="O247">
        <v>3</v>
      </c>
      <c r="P247" t="s">
        <v>201</v>
      </c>
      <c r="Q247">
        <v>240</v>
      </c>
      <c r="R247" t="str">
        <f>CONCATENATE(Module[[#This Row],[Mod]],Module[[#This Row],[Lens]])</f>
        <v>L3</v>
      </c>
    </row>
    <row r="248" spans="6:18" x14ac:dyDescent="0.25">
      <c r="F248" t="str">
        <f>CONCATENATE(Module[[#This Row],[Voltage]],Module[[#This Row],[Mod]],Module[[#This Row],[Lens]],Module[[#This Row],[Base]])</f>
        <v>240L4B</v>
      </c>
      <c r="G248">
        <f>Module[[#This Row],[Mod$]]+Module[[#This Row],[Bulb$]]</f>
        <v>254.45999999999998</v>
      </c>
      <c r="H248" t="s">
        <v>415</v>
      </c>
      <c r="I248">
        <v>760002313</v>
      </c>
      <c r="J248">
        <f>VLOOKUP(Module[[#This Row],[Module'#]],Components!$A:$D,4,FALSE)</f>
        <v>50.51</v>
      </c>
      <c r="K248" s="8">
        <v>893012313</v>
      </c>
      <c r="L248">
        <f>VLOOKUP(Module[[#This Row],[Bulb'#]],Components!$A:$D,4,FALSE)</f>
        <v>203.95</v>
      </c>
      <c r="M248" t="s">
        <v>189</v>
      </c>
      <c r="N248" t="s">
        <v>182</v>
      </c>
      <c r="O248">
        <v>4</v>
      </c>
      <c r="P248" t="s">
        <v>202</v>
      </c>
      <c r="Q248">
        <v>240</v>
      </c>
      <c r="R248" t="str">
        <f>CONCATENATE(Module[[#This Row],[Mod]],Module[[#This Row],[Lens]])</f>
        <v>L4</v>
      </c>
    </row>
    <row r="249" spans="6:18" x14ac:dyDescent="0.25">
      <c r="F249" t="str">
        <f>CONCATENATE(Module[[#This Row],[Voltage]],Module[[#This Row],[Mod]],Module[[#This Row],[Lens]],Module[[#This Row],[Base]])</f>
        <v>240L4G</v>
      </c>
      <c r="G249">
        <f>Module[[#This Row],[Mod$]]+Module[[#This Row],[Bulb$]]</f>
        <v>254.45999999999998</v>
      </c>
      <c r="H249" t="s">
        <v>415</v>
      </c>
      <c r="I249">
        <v>760002313</v>
      </c>
      <c r="J249">
        <f>VLOOKUP(Module[[#This Row],[Module'#]],Components!$A:$D,4,FALSE)</f>
        <v>50.51</v>
      </c>
      <c r="K249" s="8">
        <v>893012313</v>
      </c>
      <c r="L249">
        <f>VLOOKUP(Module[[#This Row],[Bulb'#]],Components!$A:$D,4,FALSE)</f>
        <v>203.95</v>
      </c>
      <c r="M249" t="s">
        <v>190</v>
      </c>
      <c r="N249" t="s">
        <v>182</v>
      </c>
      <c r="O249">
        <v>4</v>
      </c>
      <c r="P249" t="s">
        <v>202</v>
      </c>
      <c r="Q249">
        <v>240</v>
      </c>
      <c r="R249" t="str">
        <f>CONCATENATE(Module[[#This Row],[Mod]],Module[[#This Row],[Lens]])</f>
        <v>L4</v>
      </c>
    </row>
    <row r="250" spans="6:18" x14ac:dyDescent="0.25">
      <c r="F250" t="str">
        <f>CONCATENATE(Module[[#This Row],[Voltage]],Module[[#This Row],[Mod]],Module[[#This Row],[Lens]],Module[[#This Row],[Base]])</f>
        <v>240L5B</v>
      </c>
      <c r="G250">
        <f>Module[[#This Row],[Mod$]]+Module[[#This Row],[Bulb$]]</f>
        <v>254.45999999999998</v>
      </c>
      <c r="H250" t="s">
        <v>430</v>
      </c>
      <c r="I250">
        <v>760001313</v>
      </c>
      <c r="J250">
        <f>VLOOKUP(Module[[#This Row],[Module'#]],Components!$A:$D,4,FALSE)</f>
        <v>50.51</v>
      </c>
      <c r="K250" s="8">
        <v>893011313</v>
      </c>
      <c r="L250">
        <f>VLOOKUP(Module[[#This Row],[Bulb'#]],Components!$A:$D,4,FALSE)</f>
        <v>203.95</v>
      </c>
      <c r="M250" t="s">
        <v>189</v>
      </c>
      <c r="N250" t="s">
        <v>182</v>
      </c>
      <c r="O250">
        <v>5</v>
      </c>
      <c r="P250" t="s">
        <v>203</v>
      </c>
      <c r="Q250">
        <v>240</v>
      </c>
      <c r="R250" t="str">
        <f>CONCATENATE(Module[[#This Row],[Mod]],Module[[#This Row],[Lens]])</f>
        <v>L5</v>
      </c>
    </row>
    <row r="251" spans="6:18" x14ac:dyDescent="0.25">
      <c r="F251" t="str">
        <f>CONCATENATE(Module[[#This Row],[Voltage]],Module[[#This Row],[Mod]],Module[[#This Row],[Lens]],Module[[#This Row],[Base]])</f>
        <v>240L5G</v>
      </c>
      <c r="G251">
        <f>Module[[#This Row],[Mod$]]+Module[[#This Row],[Bulb$]]</f>
        <v>254.45999999999998</v>
      </c>
      <c r="H251" t="s">
        <v>430</v>
      </c>
      <c r="I251">
        <v>760001313</v>
      </c>
      <c r="J251">
        <f>VLOOKUP(Module[[#This Row],[Module'#]],Components!$A:$D,4,FALSE)</f>
        <v>50.51</v>
      </c>
      <c r="K251" s="8">
        <v>893011313</v>
      </c>
      <c r="L251">
        <f>VLOOKUP(Module[[#This Row],[Bulb'#]],Components!$A:$D,4,FALSE)</f>
        <v>203.95</v>
      </c>
      <c r="M251" t="s">
        <v>190</v>
      </c>
      <c r="N251" t="s">
        <v>182</v>
      </c>
      <c r="O251">
        <v>5</v>
      </c>
      <c r="P251" t="s">
        <v>203</v>
      </c>
      <c r="Q251">
        <v>240</v>
      </c>
      <c r="R251" t="str">
        <f>CONCATENATE(Module[[#This Row],[Mod]],Module[[#This Row],[Lens]])</f>
        <v>L5</v>
      </c>
    </row>
    <row r="252" spans="6:18" x14ac:dyDescent="0.25">
      <c r="F252" t="str">
        <f>CONCATENATE(Module[[#This Row],[Voltage]],Module[[#This Row],[Mod]],Module[[#This Row],[Lens]],Module[[#This Row],[Base]])</f>
        <v>240L6B</v>
      </c>
      <c r="G252">
        <f>Module[[#This Row],[Mod$]]+Module[[#This Row],[Bulb$]]</f>
        <v>254.45999999999998</v>
      </c>
      <c r="H252" t="s">
        <v>397</v>
      </c>
      <c r="I252">
        <v>760005313</v>
      </c>
      <c r="J252">
        <f>VLOOKUP(Module[[#This Row],[Module'#]],Components!$A:$D,4,FALSE)</f>
        <v>50.51</v>
      </c>
      <c r="K252" s="8">
        <v>893015313</v>
      </c>
      <c r="L252">
        <f>VLOOKUP(Module[[#This Row],[Bulb'#]],Components!$A:$D,4,FALSE)</f>
        <v>203.95</v>
      </c>
      <c r="M252" t="s">
        <v>189</v>
      </c>
      <c r="N252" t="s">
        <v>182</v>
      </c>
      <c r="O252">
        <v>6</v>
      </c>
      <c r="P252" t="s">
        <v>204</v>
      </c>
      <c r="Q252">
        <v>240</v>
      </c>
      <c r="R252" t="str">
        <f>CONCATENATE(Module[[#This Row],[Mod]],Module[[#This Row],[Lens]])</f>
        <v>L6</v>
      </c>
    </row>
    <row r="253" spans="6:18" x14ac:dyDescent="0.25">
      <c r="F253" t="str">
        <f>CONCATENATE(Module[[#This Row],[Voltage]],Module[[#This Row],[Mod]],Module[[#This Row],[Lens]],Module[[#This Row],[Base]])</f>
        <v>240L6G</v>
      </c>
      <c r="G253">
        <f>Module[[#This Row],[Mod$]]+Module[[#This Row],[Bulb$]]</f>
        <v>254.45999999999998</v>
      </c>
      <c r="H253" t="s">
        <v>397</v>
      </c>
      <c r="I253">
        <v>760005313</v>
      </c>
      <c r="J253">
        <f>VLOOKUP(Module[[#This Row],[Module'#]],Components!$A:$D,4,FALSE)</f>
        <v>50.51</v>
      </c>
      <c r="K253" s="8">
        <v>893015313</v>
      </c>
      <c r="L253">
        <f>VLOOKUP(Module[[#This Row],[Bulb'#]],Components!$A:$D,4,FALSE)</f>
        <v>203.95</v>
      </c>
      <c r="M253" t="s">
        <v>190</v>
      </c>
      <c r="N253" t="s">
        <v>182</v>
      </c>
      <c r="O253">
        <v>6</v>
      </c>
      <c r="P253" t="s">
        <v>204</v>
      </c>
      <c r="Q253">
        <v>240</v>
      </c>
      <c r="R253" t="str">
        <f>CONCATENATE(Module[[#This Row],[Mod]],Module[[#This Row],[Lens]])</f>
        <v>L6</v>
      </c>
    </row>
    <row r="254" spans="6:18" x14ac:dyDescent="0.25">
      <c r="F254" t="str">
        <f>CONCATENATE(Module[[#This Row],[Voltage]],Module[[#This Row],[Mod]],Module[[#This Row],[Lens]],Module[[#This Row],[Base]])</f>
        <v>240L7B</v>
      </c>
      <c r="G254">
        <f>Module[[#This Row],[Mod$]]+Module[[#This Row],[Bulb$]]</f>
        <v>254.45999999999998</v>
      </c>
      <c r="H254" t="s">
        <v>403</v>
      </c>
      <c r="I254">
        <v>760004313</v>
      </c>
      <c r="J254">
        <f>VLOOKUP(Module[[#This Row],[Module'#]],Components!$A:$D,4,FALSE)</f>
        <v>50.51</v>
      </c>
      <c r="K254" s="8">
        <v>893014313</v>
      </c>
      <c r="L254">
        <f>VLOOKUP(Module[[#This Row],[Bulb'#]],Components!$A:$D,4,FALSE)</f>
        <v>203.95</v>
      </c>
      <c r="M254" t="s">
        <v>189</v>
      </c>
      <c r="N254" t="s">
        <v>182</v>
      </c>
      <c r="O254">
        <v>7</v>
      </c>
      <c r="P254" t="s">
        <v>205</v>
      </c>
      <c r="Q254">
        <v>240</v>
      </c>
      <c r="R254" t="str">
        <f>CONCATENATE(Module[[#This Row],[Mod]],Module[[#This Row],[Lens]])</f>
        <v>L7</v>
      </c>
    </row>
    <row r="255" spans="6:18" x14ac:dyDescent="0.25">
      <c r="F255" t="str">
        <f>CONCATENATE(Module[[#This Row],[Voltage]],Module[[#This Row],[Mod]],Module[[#This Row],[Lens]],Module[[#This Row],[Base]])</f>
        <v>240L7G</v>
      </c>
      <c r="G255">
        <f>Module[[#This Row],[Mod$]]+Module[[#This Row],[Bulb$]]</f>
        <v>254.45999999999998</v>
      </c>
      <c r="H255" t="s">
        <v>403</v>
      </c>
      <c r="I255">
        <v>760004313</v>
      </c>
      <c r="J255">
        <f>VLOOKUP(Module[[#This Row],[Module'#]],Components!$A:$D,4,FALSE)</f>
        <v>50.51</v>
      </c>
      <c r="K255" s="8">
        <v>893014313</v>
      </c>
      <c r="L255">
        <f>VLOOKUP(Module[[#This Row],[Bulb'#]],Components!$A:$D,4,FALSE)</f>
        <v>203.95</v>
      </c>
      <c r="M255" t="s">
        <v>190</v>
      </c>
      <c r="N255" t="s">
        <v>182</v>
      </c>
      <c r="O255">
        <v>7</v>
      </c>
      <c r="P255" t="s">
        <v>205</v>
      </c>
      <c r="Q255">
        <v>240</v>
      </c>
      <c r="R255" t="str">
        <f>CONCATENATE(Module[[#This Row],[Mod]],Module[[#This Row],[Lens]])</f>
        <v>L7</v>
      </c>
    </row>
    <row r="256" spans="6:18" x14ac:dyDescent="0.25">
      <c r="F256" t="str">
        <f>CONCATENATE(Module[[#This Row],[Voltage]],Module[[#This Row],[Mod]],Module[[#This Row],[Lens]],Module[[#This Row],[Base]])</f>
        <v>240L8B</v>
      </c>
      <c r="G256">
        <f>Module[[#This Row],[Mod$]]+Module[[#This Row],[Bulb$]]</f>
        <v>254.45999999999998</v>
      </c>
      <c r="H256" t="s">
        <v>423</v>
      </c>
      <c r="I256">
        <v>760007313</v>
      </c>
      <c r="J256">
        <f>VLOOKUP(Module[[#This Row],[Module'#]],Components!$A:$D,4,FALSE)</f>
        <v>50.51</v>
      </c>
      <c r="K256" s="8">
        <v>893017313</v>
      </c>
      <c r="L256">
        <f>VLOOKUP(Module[[#This Row],[Bulb'#]],Components!$A:$D,4,FALSE)</f>
        <v>203.95</v>
      </c>
      <c r="M256" t="s">
        <v>189</v>
      </c>
      <c r="N256" t="s">
        <v>182</v>
      </c>
      <c r="O256">
        <v>8</v>
      </c>
      <c r="P256" t="s">
        <v>206</v>
      </c>
      <c r="Q256">
        <v>240</v>
      </c>
      <c r="R256" t="str">
        <f>CONCATENATE(Module[[#This Row],[Mod]],Module[[#This Row],[Lens]])</f>
        <v>L8</v>
      </c>
    </row>
    <row r="257" spans="6:18" x14ac:dyDescent="0.25">
      <c r="F257" t="str">
        <f>CONCATENATE(Module[[#This Row],[Voltage]],Module[[#This Row],[Mod]],Module[[#This Row],[Lens]],Module[[#This Row],[Base]])</f>
        <v>240L8G</v>
      </c>
      <c r="G257">
        <f>Module[[#This Row],[Mod$]]+Module[[#This Row],[Bulb$]]</f>
        <v>254.45999999999998</v>
      </c>
      <c r="H257" t="s">
        <v>423</v>
      </c>
      <c r="I257">
        <v>760007313</v>
      </c>
      <c r="J257">
        <f>VLOOKUP(Module[[#This Row],[Module'#]],Components!$A:$D,4,FALSE)</f>
        <v>50.51</v>
      </c>
      <c r="K257" s="8">
        <v>893017313</v>
      </c>
      <c r="L257">
        <f>VLOOKUP(Module[[#This Row],[Bulb'#]],Components!$A:$D,4,FALSE)</f>
        <v>203.95</v>
      </c>
      <c r="M257" t="s">
        <v>190</v>
      </c>
      <c r="N257" t="s">
        <v>182</v>
      </c>
      <c r="O257">
        <v>8</v>
      </c>
      <c r="P257" t="s">
        <v>206</v>
      </c>
      <c r="Q257">
        <v>240</v>
      </c>
      <c r="R257" t="str">
        <f>CONCATENATE(Module[[#This Row],[Mod]],Module[[#This Row],[Lens]])</f>
        <v>L8</v>
      </c>
    </row>
    <row r="258" spans="6:18" x14ac:dyDescent="0.25">
      <c r="F258" t="str">
        <f>CONCATENATE(Module[[#This Row],[Voltage]],Module[[#This Row],[Mod]],Module[[#This Row],[Lens]],Module[[#This Row],[Base]])</f>
        <v>12S3B</v>
      </c>
      <c r="H258" t="s">
        <v>386</v>
      </c>
      <c r="M258" t="s">
        <v>189</v>
      </c>
      <c r="N258" t="s">
        <v>5</v>
      </c>
      <c r="O258">
        <v>3</v>
      </c>
      <c r="P258" t="s">
        <v>201</v>
      </c>
      <c r="Q258">
        <v>12</v>
      </c>
      <c r="R258" t="s">
        <v>387</v>
      </c>
    </row>
    <row r="259" spans="6:18" x14ac:dyDescent="0.25">
      <c r="F259" t="str">
        <f>CONCATENATE(Module[[#This Row],[Voltage]],Module[[#This Row],[Mod]],Module[[#This Row],[Lens]],Module[[#This Row],[Base]])</f>
        <v>12S3G</v>
      </c>
      <c r="H259" t="s">
        <v>386</v>
      </c>
      <c r="M259" t="s">
        <v>190</v>
      </c>
      <c r="N259" t="s">
        <v>5</v>
      </c>
      <c r="O259">
        <v>3</v>
      </c>
      <c r="P259" t="s">
        <v>201</v>
      </c>
      <c r="Q259">
        <v>12</v>
      </c>
      <c r="R259" t="s">
        <v>387</v>
      </c>
    </row>
    <row r="260" spans="6:18" x14ac:dyDescent="0.25">
      <c r="F260" t="str">
        <f>CONCATENATE(Module[[#This Row],[Voltage]],Module[[#This Row],[Mod]],Module[[#This Row],[Lens]],Module[[#This Row],[Base]])</f>
        <v>12S4B</v>
      </c>
      <c r="H260" t="s">
        <v>386</v>
      </c>
      <c r="M260" t="s">
        <v>189</v>
      </c>
      <c r="N260" t="s">
        <v>5</v>
      </c>
      <c r="O260">
        <v>4</v>
      </c>
      <c r="P260" t="s">
        <v>202</v>
      </c>
      <c r="Q260">
        <v>12</v>
      </c>
      <c r="R260" t="s">
        <v>318</v>
      </c>
    </row>
    <row r="261" spans="6:18" x14ac:dyDescent="0.25">
      <c r="F261" t="str">
        <f>CONCATENATE(Module[[#This Row],[Voltage]],Module[[#This Row],[Mod]],Module[[#This Row],[Lens]],Module[[#This Row],[Base]])</f>
        <v>12S4G</v>
      </c>
      <c r="H261" t="s">
        <v>386</v>
      </c>
      <c r="M261" t="s">
        <v>190</v>
      </c>
      <c r="N261" t="s">
        <v>5</v>
      </c>
      <c r="O261">
        <v>4</v>
      </c>
      <c r="P261" t="s">
        <v>202</v>
      </c>
      <c r="Q261">
        <v>12</v>
      </c>
      <c r="R261" t="s">
        <v>318</v>
      </c>
    </row>
    <row r="262" spans="6:18" x14ac:dyDescent="0.25">
      <c r="F262" t="str">
        <f>CONCATENATE(Module[[#This Row],[Voltage]],Module[[#This Row],[Mod]],Module[[#This Row],[Lens]],Module[[#This Row],[Base]])</f>
        <v>12S5B</v>
      </c>
      <c r="H262" t="s">
        <v>386</v>
      </c>
      <c r="M262" t="s">
        <v>189</v>
      </c>
      <c r="N262" t="s">
        <v>5</v>
      </c>
      <c r="O262">
        <v>5</v>
      </c>
      <c r="P262" t="s">
        <v>203</v>
      </c>
      <c r="Q262">
        <v>12</v>
      </c>
      <c r="R262" t="s">
        <v>319</v>
      </c>
    </row>
    <row r="263" spans="6:18" x14ac:dyDescent="0.25">
      <c r="F263" t="str">
        <f>CONCATENATE(Module[[#This Row],[Voltage]],Module[[#This Row],[Mod]],Module[[#This Row],[Lens]],Module[[#This Row],[Base]])</f>
        <v>12S5G</v>
      </c>
      <c r="H263" t="s">
        <v>386</v>
      </c>
      <c r="M263" t="s">
        <v>190</v>
      </c>
      <c r="N263" t="s">
        <v>5</v>
      </c>
      <c r="O263">
        <v>5</v>
      </c>
      <c r="P263" t="s">
        <v>203</v>
      </c>
      <c r="Q263">
        <v>12</v>
      </c>
      <c r="R263" t="s">
        <v>319</v>
      </c>
    </row>
    <row r="264" spans="6:18" x14ac:dyDescent="0.25">
      <c r="F264" t="str">
        <f>CONCATENATE(Module[[#This Row],[Voltage]],Module[[#This Row],[Mod]],Module[[#This Row],[Lens]],Module[[#This Row],[Base]])</f>
        <v>12S6B</v>
      </c>
      <c r="H264" t="s">
        <v>386</v>
      </c>
      <c r="M264" t="s">
        <v>189</v>
      </c>
      <c r="N264" t="s">
        <v>5</v>
      </c>
      <c r="O264">
        <v>6</v>
      </c>
      <c r="P264" t="s">
        <v>204</v>
      </c>
      <c r="Q264">
        <v>12</v>
      </c>
      <c r="R264" t="s">
        <v>388</v>
      </c>
    </row>
    <row r="265" spans="6:18" x14ac:dyDescent="0.25">
      <c r="F265" t="str">
        <f>CONCATENATE(Module[[#This Row],[Voltage]],Module[[#This Row],[Mod]],Module[[#This Row],[Lens]],Module[[#This Row],[Base]])</f>
        <v>12S6G</v>
      </c>
      <c r="H265" t="s">
        <v>386</v>
      </c>
      <c r="M265" t="s">
        <v>190</v>
      </c>
      <c r="N265" t="s">
        <v>5</v>
      </c>
      <c r="O265">
        <v>6</v>
      </c>
      <c r="P265" t="s">
        <v>204</v>
      </c>
      <c r="Q265">
        <v>12</v>
      </c>
      <c r="R265" t="s">
        <v>388</v>
      </c>
    </row>
    <row r="266" spans="6:18" x14ac:dyDescent="0.25">
      <c r="F266" t="str">
        <f>CONCATENATE(Module[[#This Row],[Voltage]],Module[[#This Row],[Mod]],Module[[#This Row],[Lens]],Module[[#This Row],[Base]])</f>
        <v>12S7B</v>
      </c>
      <c r="H266" t="s">
        <v>386</v>
      </c>
      <c r="M266" t="s">
        <v>189</v>
      </c>
      <c r="N266" t="s">
        <v>5</v>
      </c>
      <c r="O266">
        <v>7</v>
      </c>
      <c r="P266" t="s">
        <v>205</v>
      </c>
      <c r="Q266">
        <v>12</v>
      </c>
      <c r="R266" t="s">
        <v>389</v>
      </c>
    </row>
    <row r="267" spans="6:18" x14ac:dyDescent="0.25">
      <c r="F267" t="str">
        <f>CONCATENATE(Module[[#This Row],[Voltage]],Module[[#This Row],[Mod]],Module[[#This Row],[Lens]],Module[[#This Row],[Base]])</f>
        <v>12S7G</v>
      </c>
      <c r="H267" t="s">
        <v>386</v>
      </c>
      <c r="M267" t="s">
        <v>190</v>
      </c>
      <c r="N267" t="s">
        <v>5</v>
      </c>
      <c r="O267">
        <v>7</v>
      </c>
      <c r="P267" t="s">
        <v>205</v>
      </c>
      <c r="Q267">
        <v>12</v>
      </c>
      <c r="R267" t="s">
        <v>389</v>
      </c>
    </row>
    <row r="268" spans="6:18" x14ac:dyDescent="0.25">
      <c r="F268" t="str">
        <f>CONCATENATE(Module[[#This Row],[Voltage]],Module[[#This Row],[Mod]],Module[[#This Row],[Lens]],Module[[#This Row],[Base]])</f>
        <v>12S8B</v>
      </c>
      <c r="H268" t="s">
        <v>386</v>
      </c>
      <c r="M268" t="s">
        <v>189</v>
      </c>
      <c r="N268" t="s">
        <v>5</v>
      </c>
      <c r="O268">
        <v>8</v>
      </c>
      <c r="P268" t="s">
        <v>206</v>
      </c>
      <c r="Q268">
        <v>12</v>
      </c>
      <c r="R268" t="s">
        <v>390</v>
      </c>
    </row>
    <row r="269" spans="6:18" x14ac:dyDescent="0.25">
      <c r="F269" t="str">
        <f>CONCATENATE(Module[[#This Row],[Voltage]],Module[[#This Row],[Mod]],Module[[#This Row],[Lens]],Module[[#This Row],[Base]])</f>
        <v>12S8G</v>
      </c>
      <c r="H269" t="s">
        <v>386</v>
      </c>
      <c r="M269" t="s">
        <v>190</v>
      </c>
      <c r="N269" t="s">
        <v>5</v>
      </c>
      <c r="O269">
        <v>8</v>
      </c>
      <c r="P269" t="s">
        <v>206</v>
      </c>
      <c r="Q269">
        <v>12</v>
      </c>
      <c r="R269" t="s">
        <v>390</v>
      </c>
    </row>
    <row r="270" spans="6:18" x14ac:dyDescent="0.25">
      <c r="F270" t="str">
        <f>CONCATENATE(Module[[#This Row],[Voltage]],Module[[#This Row],[Mod]],Module[[#This Row],[Lens]],Module[[#This Row],[Base]])</f>
        <v>24S3B</v>
      </c>
      <c r="H270" t="s">
        <v>386</v>
      </c>
      <c r="M270" t="s">
        <v>189</v>
      </c>
      <c r="N270" t="s">
        <v>5</v>
      </c>
      <c r="O270">
        <v>3</v>
      </c>
      <c r="P270" t="s">
        <v>201</v>
      </c>
      <c r="Q270">
        <v>24</v>
      </c>
      <c r="R270" t="s">
        <v>387</v>
      </c>
    </row>
    <row r="271" spans="6:18" x14ac:dyDescent="0.25">
      <c r="F271" t="str">
        <f>CONCATENATE(Module[[#This Row],[Voltage]],Module[[#This Row],[Mod]],Module[[#This Row],[Lens]],Module[[#This Row],[Base]])</f>
        <v>24S3G</v>
      </c>
      <c r="H271" t="s">
        <v>386</v>
      </c>
      <c r="M271" t="s">
        <v>190</v>
      </c>
      <c r="N271" t="s">
        <v>5</v>
      </c>
      <c r="O271">
        <v>3</v>
      </c>
      <c r="P271" t="s">
        <v>201</v>
      </c>
      <c r="Q271">
        <v>24</v>
      </c>
      <c r="R271" t="s">
        <v>387</v>
      </c>
    </row>
    <row r="272" spans="6:18" x14ac:dyDescent="0.25">
      <c r="F272" t="str">
        <f>CONCATENATE(Module[[#This Row],[Voltage]],Module[[#This Row],[Mod]],Module[[#This Row],[Lens]],Module[[#This Row],[Base]])</f>
        <v>24S4B</v>
      </c>
      <c r="G272" t="e">
        <f>Module[[#This Row],[Mod$]]+Module[[#This Row],[Bulb$]]</f>
        <v>#N/A</v>
      </c>
      <c r="H272" t="s">
        <v>420</v>
      </c>
      <c r="I272">
        <v>772002405</v>
      </c>
      <c r="J272" t="e">
        <f>VLOOKUP(Module[[#This Row],[Module'#]],Components!$A:$D,4,FALSE)</f>
        <v>#N/A</v>
      </c>
      <c r="M272" t="s">
        <v>189</v>
      </c>
      <c r="N272" t="s">
        <v>5</v>
      </c>
      <c r="O272">
        <v>4</v>
      </c>
      <c r="P272" t="s">
        <v>202</v>
      </c>
      <c r="Q272">
        <v>24</v>
      </c>
      <c r="R272" t="str">
        <f>CONCATENATE(Module[[#This Row],[Mod]],Module[[#This Row],[Lens]])</f>
        <v>S4</v>
      </c>
    </row>
    <row r="273" spans="6:18" x14ac:dyDescent="0.25">
      <c r="F273" t="str">
        <f>CONCATENATE(Module[[#This Row],[Voltage]],Module[[#This Row],[Mod]],Module[[#This Row],[Lens]],Module[[#This Row],[Base]])</f>
        <v>24S4G</v>
      </c>
      <c r="G273" t="e">
        <f>Module[[#This Row],[Mod$]]+Module[[#This Row],[Bulb$]]</f>
        <v>#N/A</v>
      </c>
      <c r="H273" t="s">
        <v>420</v>
      </c>
      <c r="I273">
        <v>772002405</v>
      </c>
      <c r="J273" t="e">
        <f>VLOOKUP(Module[[#This Row],[Module'#]],Components!$A:$D,4,FALSE)</f>
        <v>#N/A</v>
      </c>
      <c r="M273" t="s">
        <v>190</v>
      </c>
      <c r="N273" t="s">
        <v>5</v>
      </c>
      <c r="O273">
        <v>4</v>
      </c>
      <c r="P273" t="s">
        <v>202</v>
      </c>
      <c r="Q273">
        <v>24</v>
      </c>
      <c r="R273" t="str">
        <f>CONCATENATE(Module[[#This Row],[Mod]],Module[[#This Row],[Lens]])</f>
        <v>S4</v>
      </c>
    </row>
    <row r="274" spans="6:18" x14ac:dyDescent="0.25">
      <c r="F274" t="str">
        <f>CONCATENATE(Module[[#This Row],[Voltage]],Module[[#This Row],[Mod]],Module[[#This Row],[Lens]],Module[[#This Row],[Base]])</f>
        <v>24S5B</v>
      </c>
      <c r="G274" t="e">
        <f>Module[[#This Row],[Mod$]]+Module[[#This Row],[Bulb$]]</f>
        <v>#N/A</v>
      </c>
      <c r="H274" t="s">
        <v>394</v>
      </c>
      <c r="I274">
        <v>772001405</v>
      </c>
      <c r="J274" t="e">
        <f>VLOOKUP(Module[[#This Row],[Module'#]],Components!$A:$D,4,FALSE)</f>
        <v>#N/A</v>
      </c>
      <c r="M274" t="s">
        <v>189</v>
      </c>
      <c r="N274" t="s">
        <v>5</v>
      </c>
      <c r="O274">
        <v>5</v>
      </c>
      <c r="P274" t="s">
        <v>203</v>
      </c>
      <c r="Q274">
        <v>24</v>
      </c>
      <c r="R274" t="str">
        <f>CONCATENATE(Module[[#This Row],[Mod]],Module[[#This Row],[Lens]])</f>
        <v>S5</v>
      </c>
    </row>
    <row r="275" spans="6:18" x14ac:dyDescent="0.25">
      <c r="F275" t="str">
        <f>CONCATENATE(Module[[#This Row],[Voltage]],Module[[#This Row],[Mod]],Module[[#This Row],[Lens]],Module[[#This Row],[Base]])</f>
        <v>24S5G</v>
      </c>
      <c r="G275" t="e">
        <f>Module[[#This Row],[Mod$]]+Module[[#This Row],[Bulb$]]</f>
        <v>#N/A</v>
      </c>
      <c r="H275" t="s">
        <v>394</v>
      </c>
      <c r="I275">
        <v>772001405</v>
      </c>
      <c r="J275" t="e">
        <f>VLOOKUP(Module[[#This Row],[Module'#]],Components!$A:$D,4,FALSE)</f>
        <v>#N/A</v>
      </c>
      <c r="M275" t="s">
        <v>190</v>
      </c>
      <c r="N275" t="s">
        <v>5</v>
      </c>
      <c r="O275">
        <v>5</v>
      </c>
      <c r="P275" t="s">
        <v>203</v>
      </c>
      <c r="Q275">
        <v>24</v>
      </c>
      <c r="R275" t="str">
        <f>CONCATENATE(Module[[#This Row],[Mod]],Module[[#This Row],[Lens]])</f>
        <v>S5</v>
      </c>
    </row>
    <row r="276" spans="6:18" x14ac:dyDescent="0.25">
      <c r="F276" t="str">
        <f>CONCATENATE(Module[[#This Row],[Voltage]],Module[[#This Row],[Mod]],Module[[#This Row],[Lens]],Module[[#This Row],[Base]])</f>
        <v>24S6B</v>
      </c>
      <c r="H276" t="s">
        <v>386</v>
      </c>
      <c r="M276" t="s">
        <v>189</v>
      </c>
      <c r="N276" t="s">
        <v>5</v>
      </c>
      <c r="O276">
        <v>6</v>
      </c>
      <c r="P276" t="s">
        <v>204</v>
      </c>
      <c r="Q276">
        <v>24</v>
      </c>
      <c r="R276" t="s">
        <v>388</v>
      </c>
    </row>
    <row r="277" spans="6:18" x14ac:dyDescent="0.25">
      <c r="F277" t="str">
        <f>CONCATENATE(Module[[#This Row],[Voltage]],Module[[#This Row],[Mod]],Module[[#This Row],[Lens]],Module[[#This Row],[Base]])</f>
        <v>24S6G</v>
      </c>
      <c r="H277" t="s">
        <v>386</v>
      </c>
      <c r="M277" t="s">
        <v>190</v>
      </c>
      <c r="N277" t="s">
        <v>5</v>
      </c>
      <c r="O277">
        <v>6</v>
      </c>
      <c r="P277" t="s">
        <v>204</v>
      </c>
      <c r="Q277">
        <v>24</v>
      </c>
      <c r="R277" t="s">
        <v>388</v>
      </c>
    </row>
    <row r="278" spans="6:18" x14ac:dyDescent="0.25">
      <c r="F278" t="str">
        <f>CONCATENATE(Module[[#This Row],[Voltage]],Module[[#This Row],[Mod]],Module[[#This Row],[Lens]],Module[[#This Row],[Base]])</f>
        <v>24S7B</v>
      </c>
      <c r="H278" t="s">
        <v>386</v>
      </c>
      <c r="M278" t="s">
        <v>189</v>
      </c>
      <c r="N278" t="s">
        <v>5</v>
      </c>
      <c r="O278">
        <v>7</v>
      </c>
      <c r="P278" t="s">
        <v>205</v>
      </c>
      <c r="Q278">
        <v>24</v>
      </c>
      <c r="R278" t="s">
        <v>389</v>
      </c>
    </row>
    <row r="279" spans="6:18" x14ac:dyDescent="0.25">
      <c r="F279" t="str">
        <f>CONCATENATE(Module[[#This Row],[Voltage]],Module[[#This Row],[Mod]],Module[[#This Row],[Lens]],Module[[#This Row],[Base]])</f>
        <v>24S7G</v>
      </c>
      <c r="H279" t="s">
        <v>386</v>
      </c>
      <c r="M279" t="s">
        <v>190</v>
      </c>
      <c r="N279" t="s">
        <v>5</v>
      </c>
      <c r="O279">
        <v>7</v>
      </c>
      <c r="P279" t="s">
        <v>205</v>
      </c>
      <c r="Q279">
        <v>24</v>
      </c>
      <c r="R279" t="s">
        <v>389</v>
      </c>
    </row>
    <row r="280" spans="6:18" x14ac:dyDescent="0.25">
      <c r="F280" t="str">
        <f>CONCATENATE(Module[[#This Row],[Voltage]],Module[[#This Row],[Mod]],Module[[#This Row],[Lens]],Module[[#This Row],[Base]])</f>
        <v>24S8B</v>
      </c>
      <c r="H280" t="s">
        <v>386</v>
      </c>
      <c r="M280" t="s">
        <v>189</v>
      </c>
      <c r="N280" t="s">
        <v>5</v>
      </c>
      <c r="O280">
        <v>8</v>
      </c>
      <c r="P280" t="s">
        <v>206</v>
      </c>
      <c r="Q280">
        <v>24</v>
      </c>
      <c r="R280" t="s">
        <v>390</v>
      </c>
    </row>
    <row r="281" spans="6:18" x14ac:dyDescent="0.25">
      <c r="F281" t="str">
        <f>CONCATENATE(Module[[#This Row],[Voltage]],Module[[#This Row],[Mod]],Module[[#This Row],[Lens]],Module[[#This Row],[Base]])</f>
        <v>24S8G</v>
      </c>
      <c r="H281" t="s">
        <v>386</v>
      </c>
      <c r="M281" t="s">
        <v>190</v>
      </c>
      <c r="N281" t="s">
        <v>5</v>
      </c>
      <c r="O281">
        <v>8</v>
      </c>
      <c r="P281" t="s">
        <v>206</v>
      </c>
      <c r="Q281">
        <v>24</v>
      </c>
      <c r="R281" t="s">
        <v>390</v>
      </c>
    </row>
    <row r="282" spans="6:18" x14ac:dyDescent="0.25">
      <c r="F282" t="str">
        <f>CONCATENATE(Module[[#This Row],[Voltage]],Module[[#This Row],[Mod]],Module[[#This Row],[Lens]],Module[[#This Row],[Base]])</f>
        <v>120S3B</v>
      </c>
      <c r="H282" t="s">
        <v>386</v>
      </c>
      <c r="M282" t="s">
        <v>189</v>
      </c>
      <c r="N282" t="s">
        <v>5</v>
      </c>
      <c r="O282">
        <v>3</v>
      </c>
      <c r="P282" t="s">
        <v>201</v>
      </c>
      <c r="Q282">
        <v>120</v>
      </c>
      <c r="R282" t="s">
        <v>387</v>
      </c>
    </row>
    <row r="283" spans="6:18" x14ac:dyDescent="0.25">
      <c r="F283" t="str">
        <f>CONCATENATE(Module[[#This Row],[Voltage]],Module[[#This Row],[Mod]],Module[[#This Row],[Lens]],Module[[#This Row],[Base]])</f>
        <v>120S3G</v>
      </c>
      <c r="H283" t="s">
        <v>386</v>
      </c>
      <c r="M283" t="s">
        <v>190</v>
      </c>
      <c r="N283" t="s">
        <v>5</v>
      </c>
      <c r="O283">
        <v>3</v>
      </c>
      <c r="P283" t="s">
        <v>201</v>
      </c>
      <c r="Q283">
        <v>120</v>
      </c>
      <c r="R283" t="s">
        <v>387</v>
      </c>
    </row>
    <row r="284" spans="6:18" x14ac:dyDescent="0.25">
      <c r="F284" t="str">
        <f>CONCATENATE(Module[[#This Row],[Voltage]],Module[[#This Row],[Mod]],Module[[#This Row],[Lens]],Module[[#This Row],[Base]])</f>
        <v>120S4B</v>
      </c>
      <c r="H284" t="s">
        <v>386</v>
      </c>
      <c r="M284" t="s">
        <v>189</v>
      </c>
      <c r="N284" t="s">
        <v>5</v>
      </c>
      <c r="O284">
        <v>4</v>
      </c>
      <c r="P284" t="s">
        <v>202</v>
      </c>
      <c r="Q284">
        <v>120</v>
      </c>
      <c r="R284" t="s">
        <v>318</v>
      </c>
    </row>
    <row r="285" spans="6:18" x14ac:dyDescent="0.25">
      <c r="F285" t="str">
        <f>CONCATENATE(Module[[#This Row],[Voltage]],Module[[#This Row],[Mod]],Module[[#This Row],[Lens]],Module[[#This Row],[Base]])</f>
        <v>120S4G</v>
      </c>
      <c r="H285" t="s">
        <v>386</v>
      </c>
      <c r="M285" t="s">
        <v>190</v>
      </c>
      <c r="N285" t="s">
        <v>5</v>
      </c>
      <c r="O285">
        <v>4</v>
      </c>
      <c r="P285" t="s">
        <v>202</v>
      </c>
      <c r="Q285">
        <v>120</v>
      </c>
      <c r="R285" t="s">
        <v>318</v>
      </c>
    </row>
    <row r="286" spans="6:18" x14ac:dyDescent="0.25">
      <c r="F286" t="str">
        <f>CONCATENATE(Module[[#This Row],[Voltage]],Module[[#This Row],[Mod]],Module[[#This Row],[Lens]],Module[[#This Row],[Base]])</f>
        <v>120S5B</v>
      </c>
      <c r="H286" t="s">
        <v>386</v>
      </c>
      <c r="M286" t="s">
        <v>189</v>
      </c>
      <c r="N286" t="s">
        <v>5</v>
      </c>
      <c r="O286">
        <v>5</v>
      </c>
      <c r="P286" t="s">
        <v>203</v>
      </c>
      <c r="Q286">
        <v>120</v>
      </c>
      <c r="R286" t="s">
        <v>319</v>
      </c>
    </row>
    <row r="287" spans="6:18" x14ac:dyDescent="0.25">
      <c r="F287" t="str">
        <f>CONCATENATE(Module[[#This Row],[Voltage]],Module[[#This Row],[Mod]],Module[[#This Row],[Lens]],Module[[#This Row],[Base]])</f>
        <v>120S5G</v>
      </c>
      <c r="H287" t="s">
        <v>386</v>
      </c>
      <c r="M287" t="s">
        <v>190</v>
      </c>
      <c r="N287" t="s">
        <v>5</v>
      </c>
      <c r="O287">
        <v>5</v>
      </c>
      <c r="P287" t="s">
        <v>203</v>
      </c>
      <c r="Q287">
        <v>120</v>
      </c>
      <c r="R287" t="s">
        <v>319</v>
      </c>
    </row>
    <row r="288" spans="6:18" x14ac:dyDescent="0.25">
      <c r="F288" t="str">
        <f>CONCATENATE(Module[[#This Row],[Voltage]],Module[[#This Row],[Mod]],Module[[#This Row],[Lens]],Module[[#This Row],[Base]])</f>
        <v>120S6B</v>
      </c>
      <c r="H288" t="s">
        <v>386</v>
      </c>
      <c r="M288" t="s">
        <v>189</v>
      </c>
      <c r="N288" t="s">
        <v>5</v>
      </c>
      <c r="O288">
        <v>6</v>
      </c>
      <c r="P288" t="s">
        <v>204</v>
      </c>
      <c r="Q288">
        <v>120</v>
      </c>
      <c r="R288" t="s">
        <v>388</v>
      </c>
    </row>
    <row r="289" spans="6:18" x14ac:dyDescent="0.25">
      <c r="F289" t="str">
        <f>CONCATENATE(Module[[#This Row],[Voltage]],Module[[#This Row],[Mod]],Module[[#This Row],[Lens]],Module[[#This Row],[Base]])</f>
        <v>120S6G</v>
      </c>
      <c r="H289" t="s">
        <v>386</v>
      </c>
      <c r="M289" t="s">
        <v>190</v>
      </c>
      <c r="N289" t="s">
        <v>5</v>
      </c>
      <c r="O289">
        <v>6</v>
      </c>
      <c r="P289" t="s">
        <v>204</v>
      </c>
      <c r="Q289">
        <v>120</v>
      </c>
      <c r="R289" t="s">
        <v>388</v>
      </c>
    </row>
    <row r="290" spans="6:18" x14ac:dyDescent="0.25">
      <c r="F290" t="str">
        <f>CONCATENATE(Module[[#This Row],[Voltage]],Module[[#This Row],[Mod]],Module[[#This Row],[Lens]],Module[[#This Row],[Base]])</f>
        <v>120S7B</v>
      </c>
      <c r="H290" t="s">
        <v>386</v>
      </c>
      <c r="M290" t="s">
        <v>189</v>
      </c>
      <c r="N290" t="s">
        <v>5</v>
      </c>
      <c r="O290">
        <v>7</v>
      </c>
      <c r="P290" t="s">
        <v>205</v>
      </c>
      <c r="Q290">
        <v>120</v>
      </c>
      <c r="R290" t="s">
        <v>389</v>
      </c>
    </row>
    <row r="291" spans="6:18" x14ac:dyDescent="0.25">
      <c r="F291" t="str">
        <f>CONCATENATE(Module[[#This Row],[Voltage]],Module[[#This Row],[Mod]],Module[[#This Row],[Lens]],Module[[#This Row],[Base]])</f>
        <v>120S7G</v>
      </c>
      <c r="H291" t="s">
        <v>386</v>
      </c>
      <c r="M291" t="s">
        <v>190</v>
      </c>
      <c r="N291" t="s">
        <v>5</v>
      </c>
      <c r="O291">
        <v>7</v>
      </c>
      <c r="P291" t="s">
        <v>205</v>
      </c>
      <c r="Q291">
        <v>120</v>
      </c>
      <c r="R291" t="s">
        <v>389</v>
      </c>
    </row>
    <row r="292" spans="6:18" x14ac:dyDescent="0.25">
      <c r="F292" t="str">
        <f>CONCATENATE(Module[[#This Row],[Voltage]],Module[[#This Row],[Mod]],Module[[#This Row],[Lens]],Module[[#This Row],[Base]])</f>
        <v>120S8B</v>
      </c>
      <c r="H292" t="s">
        <v>386</v>
      </c>
      <c r="M292" t="s">
        <v>189</v>
      </c>
      <c r="N292" t="s">
        <v>5</v>
      </c>
      <c r="O292">
        <v>8</v>
      </c>
      <c r="P292" t="s">
        <v>206</v>
      </c>
      <c r="Q292">
        <v>120</v>
      </c>
      <c r="R292" t="s">
        <v>390</v>
      </c>
    </row>
    <row r="293" spans="6:18" x14ac:dyDescent="0.25">
      <c r="F293" t="str">
        <f>CONCATENATE(Module[[#This Row],[Voltage]],Module[[#This Row],[Mod]],Module[[#This Row],[Lens]],Module[[#This Row],[Base]])</f>
        <v>120S8G</v>
      </c>
      <c r="H293" t="s">
        <v>386</v>
      </c>
      <c r="M293" t="s">
        <v>190</v>
      </c>
      <c r="N293" t="s">
        <v>5</v>
      </c>
      <c r="O293">
        <v>8</v>
      </c>
      <c r="P293" t="s">
        <v>206</v>
      </c>
      <c r="Q293">
        <v>120</v>
      </c>
      <c r="R293" t="s">
        <v>390</v>
      </c>
    </row>
    <row r="294" spans="6:18" x14ac:dyDescent="0.25">
      <c r="F294" t="str">
        <f>CONCATENATE(Module[[#This Row],[Voltage]],Module[[#This Row],[Mod]],Module[[#This Row],[Lens]],Module[[#This Row],[Base]])</f>
        <v>240S3B</v>
      </c>
      <c r="H294" t="s">
        <v>386</v>
      </c>
      <c r="M294" t="s">
        <v>189</v>
      </c>
      <c r="N294" t="s">
        <v>5</v>
      </c>
      <c r="O294">
        <v>3</v>
      </c>
      <c r="P294" t="s">
        <v>201</v>
      </c>
      <c r="Q294">
        <v>240</v>
      </c>
      <c r="R294" t="s">
        <v>387</v>
      </c>
    </row>
    <row r="295" spans="6:18" x14ac:dyDescent="0.25">
      <c r="F295" t="str">
        <f>CONCATENATE(Module[[#This Row],[Voltage]],Module[[#This Row],[Mod]],Module[[#This Row],[Lens]],Module[[#This Row],[Base]])</f>
        <v>240S3G</v>
      </c>
      <c r="H295" t="s">
        <v>386</v>
      </c>
      <c r="M295" t="s">
        <v>190</v>
      </c>
      <c r="N295" t="s">
        <v>5</v>
      </c>
      <c r="O295">
        <v>3</v>
      </c>
      <c r="P295" t="s">
        <v>201</v>
      </c>
      <c r="Q295">
        <v>240</v>
      </c>
      <c r="R295" t="s">
        <v>387</v>
      </c>
    </row>
    <row r="296" spans="6:18" x14ac:dyDescent="0.25">
      <c r="F296" t="str">
        <f>CONCATENATE(Module[[#This Row],[Voltage]],Module[[#This Row],[Mod]],Module[[#This Row],[Lens]],Module[[#This Row],[Base]])</f>
        <v>240S4B</v>
      </c>
      <c r="H296" t="s">
        <v>386</v>
      </c>
      <c r="M296" t="s">
        <v>189</v>
      </c>
      <c r="N296" t="s">
        <v>5</v>
      </c>
      <c r="O296">
        <v>4</v>
      </c>
      <c r="P296" t="s">
        <v>202</v>
      </c>
      <c r="Q296">
        <v>240</v>
      </c>
      <c r="R296" t="s">
        <v>318</v>
      </c>
    </row>
    <row r="297" spans="6:18" x14ac:dyDescent="0.25">
      <c r="F297" t="str">
        <f>CONCATENATE(Module[[#This Row],[Voltage]],Module[[#This Row],[Mod]],Module[[#This Row],[Lens]],Module[[#This Row],[Base]])</f>
        <v>240S4G</v>
      </c>
      <c r="H297" t="s">
        <v>386</v>
      </c>
      <c r="M297" t="s">
        <v>190</v>
      </c>
      <c r="N297" t="s">
        <v>5</v>
      </c>
      <c r="O297">
        <v>4</v>
      </c>
      <c r="P297" t="s">
        <v>202</v>
      </c>
      <c r="Q297">
        <v>240</v>
      </c>
      <c r="R297" t="s">
        <v>318</v>
      </c>
    </row>
    <row r="298" spans="6:18" x14ac:dyDescent="0.25">
      <c r="F298" t="str">
        <f>CONCATENATE(Module[[#This Row],[Voltage]],Module[[#This Row],[Mod]],Module[[#This Row],[Lens]],Module[[#This Row],[Base]])</f>
        <v>240S5B</v>
      </c>
      <c r="H298" t="s">
        <v>386</v>
      </c>
      <c r="M298" t="s">
        <v>189</v>
      </c>
      <c r="N298" t="s">
        <v>5</v>
      </c>
      <c r="O298">
        <v>5</v>
      </c>
      <c r="P298" t="s">
        <v>203</v>
      </c>
      <c r="Q298">
        <v>240</v>
      </c>
      <c r="R298" t="s">
        <v>319</v>
      </c>
    </row>
    <row r="299" spans="6:18" x14ac:dyDescent="0.25">
      <c r="F299" t="str">
        <f>CONCATENATE(Module[[#This Row],[Voltage]],Module[[#This Row],[Mod]],Module[[#This Row],[Lens]],Module[[#This Row],[Base]])</f>
        <v>240S5G</v>
      </c>
      <c r="H299" t="s">
        <v>386</v>
      </c>
      <c r="M299" t="s">
        <v>190</v>
      </c>
      <c r="N299" t="s">
        <v>5</v>
      </c>
      <c r="O299">
        <v>5</v>
      </c>
      <c r="P299" t="s">
        <v>203</v>
      </c>
      <c r="Q299">
        <v>240</v>
      </c>
      <c r="R299" t="s">
        <v>319</v>
      </c>
    </row>
    <row r="300" spans="6:18" x14ac:dyDescent="0.25">
      <c r="F300" t="str">
        <f>CONCATENATE(Module[[#This Row],[Voltage]],Module[[#This Row],[Mod]],Module[[#This Row],[Lens]],Module[[#This Row],[Base]])</f>
        <v>240S6B</v>
      </c>
      <c r="H300" t="s">
        <v>386</v>
      </c>
      <c r="M300" t="s">
        <v>189</v>
      </c>
      <c r="N300" t="s">
        <v>5</v>
      </c>
      <c r="O300">
        <v>6</v>
      </c>
      <c r="P300" t="s">
        <v>204</v>
      </c>
      <c r="Q300">
        <v>240</v>
      </c>
      <c r="R300" t="s">
        <v>388</v>
      </c>
    </row>
    <row r="301" spans="6:18" x14ac:dyDescent="0.25">
      <c r="F301" t="str">
        <f>CONCATENATE(Module[[#This Row],[Voltage]],Module[[#This Row],[Mod]],Module[[#This Row],[Lens]],Module[[#This Row],[Base]])</f>
        <v>240S6G</v>
      </c>
      <c r="H301" t="s">
        <v>386</v>
      </c>
      <c r="M301" t="s">
        <v>190</v>
      </c>
      <c r="N301" t="s">
        <v>5</v>
      </c>
      <c r="O301">
        <v>6</v>
      </c>
      <c r="P301" t="s">
        <v>204</v>
      </c>
      <c r="Q301">
        <v>240</v>
      </c>
      <c r="R301" t="s">
        <v>388</v>
      </c>
    </row>
    <row r="302" spans="6:18" x14ac:dyDescent="0.25">
      <c r="F302" t="str">
        <f>CONCATENATE(Module[[#This Row],[Voltage]],Module[[#This Row],[Mod]],Module[[#This Row],[Lens]],Module[[#This Row],[Base]])</f>
        <v>240S7B</v>
      </c>
      <c r="H302" t="s">
        <v>386</v>
      </c>
      <c r="M302" t="s">
        <v>189</v>
      </c>
      <c r="N302" t="s">
        <v>5</v>
      </c>
      <c r="O302">
        <v>7</v>
      </c>
      <c r="P302" t="s">
        <v>205</v>
      </c>
      <c r="Q302">
        <v>240</v>
      </c>
      <c r="R302" t="s">
        <v>389</v>
      </c>
    </row>
    <row r="303" spans="6:18" x14ac:dyDescent="0.25">
      <c r="F303" t="str">
        <f>CONCATENATE(Module[[#This Row],[Voltage]],Module[[#This Row],[Mod]],Module[[#This Row],[Lens]],Module[[#This Row],[Base]])</f>
        <v>240S7G</v>
      </c>
      <c r="H303" t="s">
        <v>386</v>
      </c>
      <c r="M303" t="s">
        <v>190</v>
      </c>
      <c r="N303" t="s">
        <v>5</v>
      </c>
      <c r="O303">
        <v>7</v>
      </c>
      <c r="P303" t="s">
        <v>205</v>
      </c>
      <c r="Q303">
        <v>240</v>
      </c>
      <c r="R303" t="s">
        <v>389</v>
      </c>
    </row>
    <row r="304" spans="6:18" x14ac:dyDescent="0.25">
      <c r="F304" t="str">
        <f>CONCATENATE(Module[[#This Row],[Voltage]],Module[[#This Row],[Mod]],Module[[#This Row],[Lens]],Module[[#This Row],[Base]])</f>
        <v>240S8B</v>
      </c>
      <c r="H304" t="s">
        <v>386</v>
      </c>
      <c r="M304" t="s">
        <v>189</v>
      </c>
      <c r="N304" t="s">
        <v>5</v>
      </c>
      <c r="O304">
        <v>8</v>
      </c>
      <c r="P304" t="s">
        <v>206</v>
      </c>
      <c r="Q304">
        <v>240</v>
      </c>
      <c r="R304" t="s">
        <v>390</v>
      </c>
    </row>
    <row r="305" spans="6:18" x14ac:dyDescent="0.25">
      <c r="F305" t="str">
        <f>CONCATENATE(Module[[#This Row],[Voltage]],Module[[#This Row],[Mod]],Module[[#This Row],[Lens]],Module[[#This Row],[Base]])</f>
        <v>240S8G</v>
      </c>
      <c r="H305" t="s">
        <v>386</v>
      </c>
      <c r="M305" t="s">
        <v>190</v>
      </c>
      <c r="N305" t="s">
        <v>5</v>
      </c>
      <c r="O305">
        <v>8</v>
      </c>
      <c r="P305" t="s">
        <v>206</v>
      </c>
      <c r="Q305">
        <v>240</v>
      </c>
      <c r="R305" t="s">
        <v>390</v>
      </c>
    </row>
    <row r="306" spans="6:18" x14ac:dyDescent="0.25">
      <c r="F306" t="str">
        <f>CONCATENATE(Module[[#This Row],[Voltage]],Module[[#This Row],[Mod]],Module[[#This Row],[Lens]],Module[[#This Row],[Base]])</f>
        <v>12Y3B</v>
      </c>
      <c r="G306">
        <f>Module[[#This Row],[Mod$]]+Module[[#This Row],[Bulb$]]</f>
        <v>158.59</v>
      </c>
      <c r="H306" t="s">
        <v>412</v>
      </c>
      <c r="I306">
        <v>750006900</v>
      </c>
      <c r="J306">
        <f>VLOOKUP(Module[[#This Row],[Module'#]],Components!$A:$D,4,FALSE)</f>
        <v>21.62</v>
      </c>
      <c r="K306" s="8">
        <v>893006404</v>
      </c>
      <c r="L306">
        <f>VLOOKUP(Module[[#This Row],[Bulb'#]],Components!$A:$D,4,FALSE)</f>
        <v>136.97</v>
      </c>
      <c r="M306" t="s">
        <v>189</v>
      </c>
      <c r="N306" t="s">
        <v>196</v>
      </c>
      <c r="O306">
        <v>3</v>
      </c>
      <c r="P306" t="s">
        <v>201</v>
      </c>
      <c r="Q306">
        <v>12</v>
      </c>
      <c r="R306" t="str">
        <f>CONCATENATE(Module[[#This Row],[Mod]],Module[[#This Row],[Lens]])</f>
        <v>Y3</v>
      </c>
    </row>
    <row r="307" spans="6:18" x14ac:dyDescent="0.25">
      <c r="F307" t="str">
        <f>CONCATENATE(Module[[#This Row],[Voltage]],Module[[#This Row],[Mod]],Module[[#This Row],[Lens]],Module[[#This Row],[Base]])</f>
        <v>12Y3G</v>
      </c>
      <c r="G307">
        <f>Module[[#This Row],[Mod$]]+Module[[#This Row],[Bulb$]]</f>
        <v>158.59</v>
      </c>
      <c r="H307" t="s">
        <v>412</v>
      </c>
      <c r="I307">
        <v>750006900</v>
      </c>
      <c r="J307">
        <f>VLOOKUP(Module[[#This Row],[Module'#]],Components!$A:$D,4,FALSE)</f>
        <v>21.62</v>
      </c>
      <c r="K307" s="8">
        <v>893006404</v>
      </c>
      <c r="L307">
        <f>VLOOKUP(Module[[#This Row],[Bulb'#]],Components!$A:$D,4,FALSE)</f>
        <v>136.97</v>
      </c>
      <c r="M307" t="s">
        <v>190</v>
      </c>
      <c r="N307" t="s">
        <v>196</v>
      </c>
      <c r="O307">
        <v>3</v>
      </c>
      <c r="P307" t="s">
        <v>201</v>
      </c>
      <c r="Q307">
        <v>12</v>
      </c>
      <c r="R307" t="str">
        <f>CONCATENATE(Module[[#This Row],[Mod]],Module[[#This Row],[Lens]])</f>
        <v>Y3</v>
      </c>
    </row>
    <row r="308" spans="6:18" x14ac:dyDescent="0.25">
      <c r="F308" t="str">
        <f>CONCATENATE(Module[[#This Row],[Voltage]],Module[[#This Row],[Mod]],Module[[#This Row],[Lens]],Module[[#This Row],[Base]])</f>
        <v>12Y4B</v>
      </c>
      <c r="G308">
        <f>Module[[#This Row],[Mod$]]+Module[[#This Row],[Bulb$]]</f>
        <v>158.59</v>
      </c>
      <c r="H308" t="s">
        <v>418</v>
      </c>
      <c r="I308">
        <v>750002900</v>
      </c>
      <c r="J308">
        <f>VLOOKUP(Module[[#This Row],[Module'#]],Components!$A:$D,4,FALSE)</f>
        <v>21.62</v>
      </c>
      <c r="K308" s="8">
        <v>893002404</v>
      </c>
      <c r="L308">
        <f>VLOOKUP(Module[[#This Row],[Bulb'#]],Components!$A:$D,4,FALSE)</f>
        <v>136.97</v>
      </c>
      <c r="M308" t="s">
        <v>189</v>
      </c>
      <c r="N308" t="s">
        <v>196</v>
      </c>
      <c r="O308">
        <v>4</v>
      </c>
      <c r="P308" t="s">
        <v>202</v>
      </c>
      <c r="Q308">
        <v>12</v>
      </c>
      <c r="R308" t="str">
        <f>CONCATENATE(Module[[#This Row],[Mod]],Module[[#This Row],[Lens]])</f>
        <v>Y4</v>
      </c>
    </row>
    <row r="309" spans="6:18" x14ac:dyDescent="0.25">
      <c r="F309" t="str">
        <f>CONCATENATE(Module[[#This Row],[Voltage]],Module[[#This Row],[Mod]],Module[[#This Row],[Lens]],Module[[#This Row],[Base]])</f>
        <v>12Y4G</v>
      </c>
      <c r="G309">
        <f>Module[[#This Row],[Mod$]]+Module[[#This Row],[Bulb$]]</f>
        <v>158.59</v>
      </c>
      <c r="H309" t="s">
        <v>418</v>
      </c>
      <c r="I309">
        <v>750002900</v>
      </c>
      <c r="J309">
        <f>VLOOKUP(Module[[#This Row],[Module'#]],Components!$A:$D,4,FALSE)</f>
        <v>21.62</v>
      </c>
      <c r="K309" s="8">
        <v>893002404</v>
      </c>
      <c r="L309">
        <f>VLOOKUP(Module[[#This Row],[Bulb'#]],Components!$A:$D,4,FALSE)</f>
        <v>136.97</v>
      </c>
      <c r="M309" t="s">
        <v>190</v>
      </c>
      <c r="N309" t="s">
        <v>196</v>
      </c>
      <c r="O309">
        <v>4</v>
      </c>
      <c r="P309" t="s">
        <v>202</v>
      </c>
      <c r="Q309">
        <v>12</v>
      </c>
      <c r="R309" t="str">
        <f>CONCATENATE(Module[[#This Row],[Mod]],Module[[#This Row],[Lens]])</f>
        <v>Y4</v>
      </c>
    </row>
    <row r="310" spans="6:18" x14ac:dyDescent="0.25">
      <c r="F310" t="str">
        <f>CONCATENATE(Module[[#This Row],[Voltage]],Module[[#This Row],[Mod]],Module[[#This Row],[Lens]],Module[[#This Row],[Base]])</f>
        <v>12Y5B</v>
      </c>
      <c r="G310">
        <f>Module[[#This Row],[Mod$]]+Module[[#This Row],[Bulb$]]</f>
        <v>158.59</v>
      </c>
      <c r="H310" t="s">
        <v>392</v>
      </c>
      <c r="I310">
        <v>750001900</v>
      </c>
      <c r="J310">
        <f>VLOOKUP(Module[[#This Row],[Module'#]],Components!$A:$D,4,FALSE)</f>
        <v>21.62</v>
      </c>
      <c r="K310" s="8">
        <v>893001404</v>
      </c>
      <c r="L310">
        <f>VLOOKUP(Module[[#This Row],[Bulb'#]],Components!$A:$D,4,FALSE)</f>
        <v>136.97</v>
      </c>
      <c r="M310" t="s">
        <v>189</v>
      </c>
      <c r="N310" t="s">
        <v>196</v>
      </c>
      <c r="O310">
        <v>5</v>
      </c>
      <c r="P310" t="s">
        <v>203</v>
      </c>
      <c r="Q310">
        <v>12</v>
      </c>
      <c r="R310" t="str">
        <f>CONCATENATE(Module[[#This Row],[Mod]],Module[[#This Row],[Lens]])</f>
        <v>Y5</v>
      </c>
    </row>
    <row r="311" spans="6:18" x14ac:dyDescent="0.25">
      <c r="F311" t="str">
        <f>CONCATENATE(Module[[#This Row],[Voltage]],Module[[#This Row],[Mod]],Module[[#This Row],[Lens]],Module[[#This Row],[Base]])</f>
        <v>12Y5G</v>
      </c>
      <c r="G311">
        <f>Module[[#This Row],[Mod$]]+Module[[#This Row],[Bulb$]]</f>
        <v>158.59</v>
      </c>
      <c r="H311" t="s">
        <v>392</v>
      </c>
      <c r="I311">
        <v>750001900</v>
      </c>
      <c r="J311">
        <f>VLOOKUP(Module[[#This Row],[Module'#]],Components!$A:$D,4,FALSE)</f>
        <v>21.62</v>
      </c>
      <c r="K311" s="8">
        <v>893001404</v>
      </c>
      <c r="L311">
        <f>VLOOKUP(Module[[#This Row],[Bulb'#]],Components!$A:$D,4,FALSE)</f>
        <v>136.97</v>
      </c>
      <c r="M311" t="s">
        <v>190</v>
      </c>
      <c r="N311" t="s">
        <v>196</v>
      </c>
      <c r="O311">
        <v>5</v>
      </c>
      <c r="P311" t="s">
        <v>203</v>
      </c>
      <c r="Q311">
        <v>12</v>
      </c>
      <c r="R311" t="str">
        <f>CONCATENATE(Module[[#This Row],[Mod]],Module[[#This Row],[Lens]])</f>
        <v>Y5</v>
      </c>
    </row>
    <row r="312" spans="6:18" x14ac:dyDescent="0.25">
      <c r="F312" t="str">
        <f>CONCATENATE(Module[[#This Row],[Voltage]],Module[[#This Row],[Mod]],Module[[#This Row],[Lens]],Module[[#This Row],[Base]])</f>
        <v>12Y6B</v>
      </c>
      <c r="G312">
        <f>Module[[#This Row],[Mod$]]+Module[[#This Row],[Bulb$]]</f>
        <v>158.59</v>
      </c>
      <c r="H312" t="s">
        <v>400</v>
      </c>
      <c r="I312">
        <v>750005900</v>
      </c>
      <c r="J312">
        <f>VLOOKUP(Module[[#This Row],[Module'#]],Components!$A:$D,4,FALSE)</f>
        <v>21.62</v>
      </c>
      <c r="K312" s="8">
        <v>893005404</v>
      </c>
      <c r="L312">
        <f>VLOOKUP(Module[[#This Row],[Bulb'#]],Components!$A:$D,4,FALSE)</f>
        <v>136.97</v>
      </c>
      <c r="M312" t="s">
        <v>189</v>
      </c>
      <c r="N312" t="s">
        <v>196</v>
      </c>
      <c r="O312">
        <v>6</v>
      </c>
      <c r="P312" t="s">
        <v>204</v>
      </c>
      <c r="Q312">
        <v>12</v>
      </c>
      <c r="R312" t="str">
        <f>CONCATENATE(Module[[#This Row],[Mod]],Module[[#This Row],[Lens]])</f>
        <v>Y6</v>
      </c>
    </row>
    <row r="313" spans="6:18" x14ac:dyDescent="0.25">
      <c r="F313" t="str">
        <f>CONCATENATE(Module[[#This Row],[Voltage]],Module[[#This Row],[Mod]],Module[[#This Row],[Lens]],Module[[#This Row],[Base]])</f>
        <v>12Y6G</v>
      </c>
      <c r="G313">
        <f>Module[[#This Row],[Mod$]]+Module[[#This Row],[Bulb$]]</f>
        <v>158.59</v>
      </c>
      <c r="H313" t="s">
        <v>400</v>
      </c>
      <c r="I313">
        <v>750005900</v>
      </c>
      <c r="J313">
        <f>VLOOKUP(Module[[#This Row],[Module'#]],Components!$A:$D,4,FALSE)</f>
        <v>21.62</v>
      </c>
      <c r="K313" s="8">
        <v>893005404</v>
      </c>
      <c r="L313">
        <f>VLOOKUP(Module[[#This Row],[Bulb'#]],Components!$A:$D,4,FALSE)</f>
        <v>136.97</v>
      </c>
      <c r="M313" t="s">
        <v>190</v>
      </c>
      <c r="N313" t="s">
        <v>196</v>
      </c>
      <c r="O313">
        <v>6</v>
      </c>
      <c r="P313" t="s">
        <v>204</v>
      </c>
      <c r="Q313">
        <v>12</v>
      </c>
      <c r="R313" t="str">
        <f>CONCATENATE(Module[[#This Row],[Mod]],Module[[#This Row],[Lens]])</f>
        <v>Y6</v>
      </c>
    </row>
    <row r="314" spans="6:18" x14ac:dyDescent="0.25">
      <c r="F314" t="str">
        <f>CONCATENATE(Module[[#This Row],[Voltage]],Module[[#This Row],[Mod]],Module[[#This Row],[Lens]],Module[[#This Row],[Base]])</f>
        <v>12Y7B</v>
      </c>
      <c r="G314">
        <f>Module[[#This Row],[Mod$]]+Module[[#This Row],[Bulb$]]</f>
        <v>158.59</v>
      </c>
      <c r="H314" t="s">
        <v>406</v>
      </c>
      <c r="I314">
        <v>750004900</v>
      </c>
      <c r="J314">
        <f>VLOOKUP(Module[[#This Row],[Module'#]],Components!$A:$D,4,FALSE)</f>
        <v>21.62</v>
      </c>
      <c r="K314" s="8">
        <v>893004404</v>
      </c>
      <c r="L314">
        <f>VLOOKUP(Module[[#This Row],[Bulb'#]],Components!$A:$D,4,FALSE)</f>
        <v>136.97</v>
      </c>
      <c r="M314" t="s">
        <v>189</v>
      </c>
      <c r="N314" t="s">
        <v>196</v>
      </c>
      <c r="O314">
        <v>7</v>
      </c>
      <c r="P314" t="s">
        <v>205</v>
      </c>
      <c r="Q314">
        <v>12</v>
      </c>
      <c r="R314" t="str">
        <f>CONCATENATE(Module[[#This Row],[Mod]],Module[[#This Row],[Lens]])</f>
        <v>Y7</v>
      </c>
    </row>
    <row r="315" spans="6:18" x14ac:dyDescent="0.25">
      <c r="F315" t="str">
        <f>CONCATENATE(Module[[#This Row],[Voltage]],Module[[#This Row],[Mod]],Module[[#This Row],[Lens]],Module[[#This Row],[Base]])</f>
        <v>12Y7G</v>
      </c>
      <c r="G315">
        <f>Module[[#This Row],[Mod$]]+Module[[#This Row],[Bulb$]]</f>
        <v>158.59</v>
      </c>
      <c r="H315" t="s">
        <v>406</v>
      </c>
      <c r="I315">
        <v>750004900</v>
      </c>
      <c r="J315">
        <f>VLOOKUP(Module[[#This Row],[Module'#]],Components!$A:$D,4,FALSE)</f>
        <v>21.62</v>
      </c>
      <c r="K315" s="8">
        <v>893004404</v>
      </c>
      <c r="L315">
        <f>VLOOKUP(Module[[#This Row],[Bulb'#]],Components!$A:$D,4,FALSE)</f>
        <v>136.97</v>
      </c>
      <c r="M315" t="s">
        <v>190</v>
      </c>
      <c r="N315" t="s">
        <v>196</v>
      </c>
      <c r="O315">
        <v>7</v>
      </c>
      <c r="P315" t="s">
        <v>205</v>
      </c>
      <c r="Q315">
        <v>12</v>
      </c>
      <c r="R315" t="str">
        <f>CONCATENATE(Module[[#This Row],[Mod]],Module[[#This Row],[Lens]])</f>
        <v>Y7</v>
      </c>
    </row>
    <row r="316" spans="6:18" x14ac:dyDescent="0.25">
      <c r="F316" t="str">
        <f>CONCATENATE(Module[[#This Row],[Voltage]],Module[[#This Row],[Mod]],Module[[#This Row],[Lens]],Module[[#This Row],[Base]])</f>
        <v>12Y8B</v>
      </c>
      <c r="G316">
        <f>Module[[#This Row],[Mod$]]+Module[[#This Row],[Bulb$]]</f>
        <v>158.59</v>
      </c>
      <c r="H316" t="s">
        <v>426</v>
      </c>
      <c r="I316">
        <v>750007900</v>
      </c>
      <c r="J316">
        <f>VLOOKUP(Module[[#This Row],[Module'#]],Components!$A:$D,4,FALSE)</f>
        <v>21.62</v>
      </c>
      <c r="K316" s="8">
        <v>893007404</v>
      </c>
      <c r="L316">
        <f>VLOOKUP(Module[[#This Row],[Bulb'#]],Components!$A:$D,4,FALSE)</f>
        <v>136.97</v>
      </c>
      <c r="M316" t="s">
        <v>189</v>
      </c>
      <c r="N316" t="s">
        <v>196</v>
      </c>
      <c r="O316">
        <v>8</v>
      </c>
      <c r="P316" t="s">
        <v>206</v>
      </c>
      <c r="Q316">
        <v>12</v>
      </c>
      <c r="R316" t="str">
        <f>CONCATENATE(Module[[#This Row],[Mod]],Module[[#This Row],[Lens]])</f>
        <v>Y8</v>
      </c>
    </row>
    <row r="317" spans="6:18" x14ac:dyDescent="0.25">
      <c r="F317" t="str">
        <f>CONCATENATE(Module[[#This Row],[Voltage]],Module[[#This Row],[Mod]],Module[[#This Row],[Lens]],Module[[#This Row],[Base]])</f>
        <v>12Y8G</v>
      </c>
      <c r="G317">
        <f>Module[[#This Row],[Mod$]]+Module[[#This Row],[Bulb$]]</f>
        <v>158.59</v>
      </c>
      <c r="H317" t="s">
        <v>426</v>
      </c>
      <c r="I317">
        <v>750007900</v>
      </c>
      <c r="J317">
        <f>VLOOKUP(Module[[#This Row],[Module'#]],Components!$A:$D,4,FALSE)</f>
        <v>21.62</v>
      </c>
      <c r="K317" s="8">
        <v>893007404</v>
      </c>
      <c r="L317">
        <f>VLOOKUP(Module[[#This Row],[Bulb'#]],Components!$A:$D,4,FALSE)</f>
        <v>136.97</v>
      </c>
      <c r="M317" t="s">
        <v>190</v>
      </c>
      <c r="N317" t="s">
        <v>196</v>
      </c>
      <c r="O317">
        <v>8</v>
      </c>
      <c r="P317" t="s">
        <v>206</v>
      </c>
      <c r="Q317">
        <v>12</v>
      </c>
      <c r="R317" t="str">
        <f>CONCATENATE(Module[[#This Row],[Mod]],Module[[#This Row],[Lens]])</f>
        <v>Y8</v>
      </c>
    </row>
    <row r="318" spans="6:18" x14ac:dyDescent="0.25">
      <c r="F318" t="str">
        <f>CONCATENATE(Module[[#This Row],[Voltage]],Module[[#This Row],[Mod]],Module[[#This Row],[Lens]],Module[[#This Row],[Base]])</f>
        <v>24Y3B</v>
      </c>
      <c r="G318">
        <f>Module[[#This Row],[Mod$]]+Module[[#This Row],[Bulb$]]</f>
        <v>158.59</v>
      </c>
      <c r="H318" t="s">
        <v>412</v>
      </c>
      <c r="I318">
        <v>750006900</v>
      </c>
      <c r="J318">
        <f>VLOOKUP(Module[[#This Row],[Module'#]],Components!$A:$D,4,FALSE)</f>
        <v>21.62</v>
      </c>
      <c r="K318" s="8">
        <v>893006405</v>
      </c>
      <c r="L318">
        <f>VLOOKUP(Module[[#This Row],[Bulb'#]],Components!$A:$D,4,FALSE)</f>
        <v>136.97</v>
      </c>
      <c r="M318" t="s">
        <v>189</v>
      </c>
      <c r="N318" t="s">
        <v>196</v>
      </c>
      <c r="O318">
        <v>3</v>
      </c>
      <c r="P318" t="s">
        <v>201</v>
      </c>
      <c r="Q318">
        <v>24</v>
      </c>
      <c r="R318" t="str">
        <f>CONCATENATE(Module[[#This Row],[Mod]],Module[[#This Row],[Lens]])</f>
        <v>Y3</v>
      </c>
    </row>
    <row r="319" spans="6:18" x14ac:dyDescent="0.25">
      <c r="F319" t="str">
        <f>CONCATENATE(Module[[#This Row],[Voltage]],Module[[#This Row],[Mod]],Module[[#This Row],[Lens]],Module[[#This Row],[Base]])</f>
        <v>24Y3G</v>
      </c>
      <c r="G319">
        <f>Module[[#This Row],[Mod$]]+Module[[#This Row],[Bulb$]]</f>
        <v>158.59</v>
      </c>
      <c r="H319" t="s">
        <v>412</v>
      </c>
      <c r="I319">
        <v>750006900</v>
      </c>
      <c r="J319">
        <f>VLOOKUP(Module[[#This Row],[Module'#]],Components!$A:$D,4,FALSE)</f>
        <v>21.62</v>
      </c>
      <c r="K319" s="8">
        <v>893006405</v>
      </c>
      <c r="L319">
        <f>VLOOKUP(Module[[#This Row],[Bulb'#]],Components!$A:$D,4,FALSE)</f>
        <v>136.97</v>
      </c>
      <c r="M319" t="s">
        <v>190</v>
      </c>
      <c r="N319" t="s">
        <v>196</v>
      </c>
      <c r="O319">
        <v>3</v>
      </c>
      <c r="P319" t="s">
        <v>201</v>
      </c>
      <c r="Q319">
        <v>24</v>
      </c>
      <c r="R319" t="str">
        <f>CONCATENATE(Module[[#This Row],[Mod]],Module[[#This Row],[Lens]])</f>
        <v>Y3</v>
      </c>
    </row>
    <row r="320" spans="6:18" x14ac:dyDescent="0.25">
      <c r="F320" t="str">
        <f>CONCATENATE(Module[[#This Row],[Voltage]],Module[[#This Row],[Mod]],Module[[#This Row],[Lens]],Module[[#This Row],[Base]])</f>
        <v>24Y4B</v>
      </c>
      <c r="G320">
        <f>Module[[#This Row],[Mod$]]+Module[[#This Row],[Bulb$]]</f>
        <v>158.59</v>
      </c>
      <c r="H320" t="s">
        <v>418</v>
      </c>
      <c r="I320">
        <v>750002900</v>
      </c>
      <c r="J320">
        <f>VLOOKUP(Module[[#This Row],[Module'#]],Components!$A:$D,4,FALSE)</f>
        <v>21.62</v>
      </c>
      <c r="K320" s="8">
        <v>893002405</v>
      </c>
      <c r="L320">
        <f>VLOOKUP(Module[[#This Row],[Bulb'#]],Components!$A:$D,4,FALSE)</f>
        <v>136.97</v>
      </c>
      <c r="M320" t="s">
        <v>189</v>
      </c>
      <c r="N320" t="s">
        <v>196</v>
      </c>
      <c r="O320">
        <v>4</v>
      </c>
      <c r="P320" t="s">
        <v>202</v>
      </c>
      <c r="Q320">
        <v>24</v>
      </c>
      <c r="R320" t="str">
        <f>CONCATENATE(Module[[#This Row],[Mod]],Module[[#This Row],[Lens]])</f>
        <v>Y4</v>
      </c>
    </row>
    <row r="321" spans="6:18" x14ac:dyDescent="0.25">
      <c r="F321" t="str">
        <f>CONCATENATE(Module[[#This Row],[Voltage]],Module[[#This Row],[Mod]],Module[[#This Row],[Lens]],Module[[#This Row],[Base]])</f>
        <v>24Y4G</v>
      </c>
      <c r="G321">
        <f>Module[[#This Row],[Mod$]]+Module[[#This Row],[Bulb$]]</f>
        <v>158.59</v>
      </c>
      <c r="H321" t="s">
        <v>418</v>
      </c>
      <c r="I321">
        <v>750002900</v>
      </c>
      <c r="J321">
        <f>VLOOKUP(Module[[#This Row],[Module'#]],Components!$A:$D,4,FALSE)</f>
        <v>21.62</v>
      </c>
      <c r="K321" s="8">
        <v>893002405</v>
      </c>
      <c r="L321">
        <f>VLOOKUP(Module[[#This Row],[Bulb'#]],Components!$A:$D,4,FALSE)</f>
        <v>136.97</v>
      </c>
      <c r="M321" t="s">
        <v>190</v>
      </c>
      <c r="N321" t="s">
        <v>196</v>
      </c>
      <c r="O321">
        <v>4</v>
      </c>
      <c r="P321" t="s">
        <v>202</v>
      </c>
      <c r="Q321">
        <v>24</v>
      </c>
      <c r="R321" t="str">
        <f>CONCATENATE(Module[[#This Row],[Mod]],Module[[#This Row],[Lens]])</f>
        <v>Y4</v>
      </c>
    </row>
    <row r="322" spans="6:18" x14ac:dyDescent="0.25">
      <c r="F322" t="str">
        <f>CONCATENATE(Module[[#This Row],[Voltage]],Module[[#This Row],[Mod]],Module[[#This Row],[Lens]],Module[[#This Row],[Base]])</f>
        <v>24Y5B</v>
      </c>
      <c r="G322">
        <f>Module[[#This Row],[Mod$]]+Module[[#This Row],[Bulb$]]</f>
        <v>158.59</v>
      </c>
      <c r="H322" t="s">
        <v>392</v>
      </c>
      <c r="I322">
        <v>750001900</v>
      </c>
      <c r="J322">
        <f>VLOOKUP(Module[[#This Row],[Module'#]],Components!$A:$D,4,FALSE)</f>
        <v>21.62</v>
      </c>
      <c r="K322" s="8">
        <v>893001405</v>
      </c>
      <c r="L322">
        <f>VLOOKUP(Module[[#This Row],[Bulb'#]],Components!$A:$D,4,FALSE)</f>
        <v>136.97</v>
      </c>
      <c r="M322" t="s">
        <v>189</v>
      </c>
      <c r="N322" t="s">
        <v>196</v>
      </c>
      <c r="O322">
        <v>5</v>
      </c>
      <c r="P322" t="s">
        <v>203</v>
      </c>
      <c r="Q322">
        <v>24</v>
      </c>
      <c r="R322" t="str">
        <f>CONCATENATE(Module[[#This Row],[Mod]],Module[[#This Row],[Lens]])</f>
        <v>Y5</v>
      </c>
    </row>
    <row r="323" spans="6:18" x14ac:dyDescent="0.25">
      <c r="F323" t="str">
        <f>CONCATENATE(Module[[#This Row],[Voltage]],Module[[#This Row],[Mod]],Module[[#This Row],[Lens]],Module[[#This Row],[Base]])</f>
        <v>24Y5G</v>
      </c>
      <c r="G323">
        <f>Module[[#This Row],[Mod$]]+Module[[#This Row],[Bulb$]]</f>
        <v>158.59</v>
      </c>
      <c r="H323" t="s">
        <v>392</v>
      </c>
      <c r="I323">
        <v>750001900</v>
      </c>
      <c r="J323">
        <f>VLOOKUP(Module[[#This Row],[Module'#]],Components!$A:$D,4,FALSE)</f>
        <v>21.62</v>
      </c>
      <c r="K323" s="8">
        <v>893001405</v>
      </c>
      <c r="L323">
        <f>VLOOKUP(Module[[#This Row],[Bulb'#]],Components!$A:$D,4,FALSE)</f>
        <v>136.97</v>
      </c>
      <c r="M323" t="s">
        <v>190</v>
      </c>
      <c r="N323" t="s">
        <v>196</v>
      </c>
      <c r="O323">
        <v>5</v>
      </c>
      <c r="P323" t="s">
        <v>203</v>
      </c>
      <c r="Q323">
        <v>24</v>
      </c>
      <c r="R323" t="str">
        <f>CONCATENATE(Module[[#This Row],[Mod]],Module[[#This Row],[Lens]])</f>
        <v>Y5</v>
      </c>
    </row>
    <row r="324" spans="6:18" x14ac:dyDescent="0.25">
      <c r="F324" t="str">
        <f>CONCATENATE(Module[[#This Row],[Voltage]],Module[[#This Row],[Mod]],Module[[#This Row],[Lens]],Module[[#This Row],[Base]])</f>
        <v>24Y6B</v>
      </c>
      <c r="G324">
        <f>Module[[#This Row],[Mod$]]+Module[[#This Row],[Bulb$]]</f>
        <v>158.59</v>
      </c>
      <c r="H324" t="s">
        <v>400</v>
      </c>
      <c r="I324">
        <v>750005900</v>
      </c>
      <c r="J324">
        <f>VLOOKUP(Module[[#This Row],[Module'#]],Components!$A:$D,4,FALSE)</f>
        <v>21.62</v>
      </c>
      <c r="K324" s="8">
        <v>893005405</v>
      </c>
      <c r="L324">
        <f>VLOOKUP(Module[[#This Row],[Bulb'#]],Components!$A:$D,4,FALSE)</f>
        <v>136.97</v>
      </c>
      <c r="M324" t="s">
        <v>189</v>
      </c>
      <c r="N324" t="s">
        <v>196</v>
      </c>
      <c r="O324">
        <v>6</v>
      </c>
      <c r="P324" t="s">
        <v>204</v>
      </c>
      <c r="Q324">
        <v>24</v>
      </c>
      <c r="R324" t="str">
        <f>CONCATENATE(Module[[#This Row],[Mod]],Module[[#This Row],[Lens]])</f>
        <v>Y6</v>
      </c>
    </row>
    <row r="325" spans="6:18" x14ac:dyDescent="0.25">
      <c r="F325" t="str">
        <f>CONCATENATE(Module[[#This Row],[Voltage]],Module[[#This Row],[Mod]],Module[[#This Row],[Lens]],Module[[#This Row],[Base]])</f>
        <v>24Y6G</v>
      </c>
      <c r="G325">
        <f>Module[[#This Row],[Mod$]]+Module[[#This Row],[Bulb$]]</f>
        <v>158.59</v>
      </c>
      <c r="H325" t="s">
        <v>400</v>
      </c>
      <c r="I325">
        <v>750005900</v>
      </c>
      <c r="J325">
        <f>VLOOKUP(Module[[#This Row],[Module'#]],Components!$A:$D,4,FALSE)</f>
        <v>21.62</v>
      </c>
      <c r="K325" s="8">
        <v>893005405</v>
      </c>
      <c r="L325">
        <f>VLOOKUP(Module[[#This Row],[Bulb'#]],Components!$A:$D,4,FALSE)</f>
        <v>136.97</v>
      </c>
      <c r="M325" t="s">
        <v>190</v>
      </c>
      <c r="N325" t="s">
        <v>196</v>
      </c>
      <c r="O325">
        <v>6</v>
      </c>
      <c r="P325" t="s">
        <v>204</v>
      </c>
      <c r="Q325">
        <v>24</v>
      </c>
      <c r="R325" t="str">
        <f>CONCATENATE(Module[[#This Row],[Mod]],Module[[#This Row],[Lens]])</f>
        <v>Y6</v>
      </c>
    </row>
    <row r="326" spans="6:18" x14ac:dyDescent="0.25">
      <c r="F326" t="str">
        <f>CONCATENATE(Module[[#This Row],[Voltage]],Module[[#This Row],[Mod]],Module[[#This Row],[Lens]],Module[[#This Row],[Base]])</f>
        <v>24Y7B</v>
      </c>
      <c r="G326">
        <f>Module[[#This Row],[Mod$]]+Module[[#This Row],[Bulb$]]</f>
        <v>158.59</v>
      </c>
      <c r="H326" t="s">
        <v>406</v>
      </c>
      <c r="I326">
        <v>750004900</v>
      </c>
      <c r="J326">
        <f>VLOOKUP(Module[[#This Row],[Module'#]],Components!$A:$D,4,FALSE)</f>
        <v>21.62</v>
      </c>
      <c r="K326" s="8">
        <v>893004405</v>
      </c>
      <c r="L326">
        <f>VLOOKUP(Module[[#This Row],[Bulb'#]],Components!$A:$D,4,FALSE)</f>
        <v>136.97</v>
      </c>
      <c r="M326" t="s">
        <v>189</v>
      </c>
      <c r="N326" t="s">
        <v>196</v>
      </c>
      <c r="O326">
        <v>7</v>
      </c>
      <c r="P326" t="s">
        <v>205</v>
      </c>
      <c r="Q326">
        <v>24</v>
      </c>
      <c r="R326" t="str">
        <f>CONCATENATE(Module[[#This Row],[Mod]],Module[[#This Row],[Lens]])</f>
        <v>Y7</v>
      </c>
    </row>
    <row r="327" spans="6:18" x14ac:dyDescent="0.25">
      <c r="F327" t="str">
        <f>CONCATENATE(Module[[#This Row],[Voltage]],Module[[#This Row],[Mod]],Module[[#This Row],[Lens]],Module[[#This Row],[Base]])</f>
        <v>24Y7G</v>
      </c>
      <c r="G327">
        <f>Module[[#This Row],[Mod$]]+Module[[#This Row],[Bulb$]]</f>
        <v>158.59</v>
      </c>
      <c r="H327" t="s">
        <v>406</v>
      </c>
      <c r="I327">
        <v>750004900</v>
      </c>
      <c r="J327">
        <f>VLOOKUP(Module[[#This Row],[Module'#]],Components!$A:$D,4,FALSE)</f>
        <v>21.62</v>
      </c>
      <c r="K327" s="8">
        <v>893004405</v>
      </c>
      <c r="L327">
        <f>VLOOKUP(Module[[#This Row],[Bulb'#]],Components!$A:$D,4,FALSE)</f>
        <v>136.97</v>
      </c>
      <c r="M327" t="s">
        <v>190</v>
      </c>
      <c r="N327" t="s">
        <v>196</v>
      </c>
      <c r="O327">
        <v>7</v>
      </c>
      <c r="P327" t="s">
        <v>205</v>
      </c>
      <c r="Q327">
        <v>24</v>
      </c>
      <c r="R327" t="str">
        <f>CONCATENATE(Module[[#This Row],[Mod]],Module[[#This Row],[Lens]])</f>
        <v>Y7</v>
      </c>
    </row>
    <row r="328" spans="6:18" x14ac:dyDescent="0.25">
      <c r="F328" t="str">
        <f>CONCATENATE(Module[[#This Row],[Voltage]],Module[[#This Row],[Mod]],Module[[#This Row],[Lens]],Module[[#This Row],[Base]])</f>
        <v>24Y8B</v>
      </c>
      <c r="G328">
        <f>Module[[#This Row],[Mod$]]+Module[[#This Row],[Bulb$]]</f>
        <v>158.59</v>
      </c>
      <c r="H328" t="s">
        <v>426</v>
      </c>
      <c r="I328">
        <v>750007900</v>
      </c>
      <c r="J328">
        <f>VLOOKUP(Module[[#This Row],[Module'#]],Components!$A:$D,4,FALSE)</f>
        <v>21.62</v>
      </c>
      <c r="K328" s="8">
        <v>893007405</v>
      </c>
      <c r="L328">
        <f>VLOOKUP(Module[[#This Row],[Bulb'#]],Components!$A:$D,4,FALSE)</f>
        <v>136.97</v>
      </c>
      <c r="M328" t="s">
        <v>189</v>
      </c>
      <c r="N328" t="s">
        <v>196</v>
      </c>
      <c r="O328">
        <v>8</v>
      </c>
      <c r="P328" t="s">
        <v>206</v>
      </c>
      <c r="Q328">
        <v>24</v>
      </c>
      <c r="R328" t="str">
        <f>CONCATENATE(Module[[#This Row],[Mod]],Module[[#This Row],[Lens]])</f>
        <v>Y8</v>
      </c>
    </row>
    <row r="329" spans="6:18" x14ac:dyDescent="0.25">
      <c r="F329" t="str">
        <f>CONCATENATE(Module[[#This Row],[Voltage]],Module[[#This Row],[Mod]],Module[[#This Row],[Lens]],Module[[#This Row],[Base]])</f>
        <v>24Y8G</v>
      </c>
      <c r="G329">
        <f>Module[[#This Row],[Mod$]]+Module[[#This Row],[Bulb$]]</f>
        <v>158.59</v>
      </c>
      <c r="H329" t="s">
        <v>426</v>
      </c>
      <c r="I329">
        <v>750007900</v>
      </c>
      <c r="J329">
        <f>VLOOKUP(Module[[#This Row],[Module'#]],Components!$A:$D,4,FALSE)</f>
        <v>21.62</v>
      </c>
      <c r="K329" s="8">
        <v>893007405</v>
      </c>
      <c r="L329">
        <f>VLOOKUP(Module[[#This Row],[Bulb'#]],Components!$A:$D,4,FALSE)</f>
        <v>136.97</v>
      </c>
      <c r="M329" t="s">
        <v>190</v>
      </c>
      <c r="N329" t="s">
        <v>196</v>
      </c>
      <c r="O329">
        <v>8</v>
      </c>
      <c r="P329" t="s">
        <v>206</v>
      </c>
      <c r="Q329">
        <v>24</v>
      </c>
      <c r="R329" t="str">
        <f>CONCATENATE(Module[[#This Row],[Mod]],Module[[#This Row],[Lens]])</f>
        <v>Y8</v>
      </c>
    </row>
    <row r="330" spans="6:18" x14ac:dyDescent="0.25">
      <c r="F330" t="str">
        <f>CONCATENATE(Module[[#This Row],[Voltage]],Module[[#This Row],[Mod]],Module[[#This Row],[Lens]],Module[[#This Row],[Base]])</f>
        <v>120Y3B</v>
      </c>
      <c r="G330">
        <f>Module[[#This Row],[Mod$]]+Module[[#This Row],[Bulb$]]</f>
        <v>158.59</v>
      </c>
      <c r="H330" t="s">
        <v>412</v>
      </c>
      <c r="I330">
        <v>750006900</v>
      </c>
      <c r="J330">
        <f>VLOOKUP(Module[[#This Row],[Module'#]],Components!$A:$D,4,FALSE)</f>
        <v>21.62</v>
      </c>
      <c r="K330" s="8">
        <v>893006310</v>
      </c>
      <c r="L330">
        <f>VLOOKUP(Module[[#This Row],[Bulb'#]],Components!$A:$D,4,FALSE)</f>
        <v>136.97</v>
      </c>
      <c r="M330" t="s">
        <v>189</v>
      </c>
      <c r="N330" t="s">
        <v>196</v>
      </c>
      <c r="O330">
        <v>3</v>
      </c>
      <c r="P330" t="s">
        <v>201</v>
      </c>
      <c r="Q330">
        <v>120</v>
      </c>
      <c r="R330" t="str">
        <f>CONCATENATE(Module[[#This Row],[Mod]],Module[[#This Row],[Lens]])</f>
        <v>Y3</v>
      </c>
    </row>
    <row r="331" spans="6:18" x14ac:dyDescent="0.25">
      <c r="F331" t="str">
        <f>CONCATENATE(Module[[#This Row],[Voltage]],Module[[#This Row],[Mod]],Module[[#This Row],[Lens]],Module[[#This Row],[Base]])</f>
        <v>120Y3G</v>
      </c>
      <c r="G331">
        <f>Module[[#This Row],[Mod$]]+Module[[#This Row],[Bulb$]]</f>
        <v>158.59</v>
      </c>
      <c r="H331" t="s">
        <v>412</v>
      </c>
      <c r="I331">
        <v>750006900</v>
      </c>
      <c r="J331">
        <f>VLOOKUP(Module[[#This Row],[Module'#]],Components!$A:$D,4,FALSE)</f>
        <v>21.62</v>
      </c>
      <c r="K331" s="8">
        <v>893006310</v>
      </c>
      <c r="L331">
        <f>VLOOKUP(Module[[#This Row],[Bulb'#]],Components!$A:$D,4,FALSE)</f>
        <v>136.97</v>
      </c>
      <c r="M331" t="s">
        <v>190</v>
      </c>
      <c r="N331" t="s">
        <v>196</v>
      </c>
      <c r="O331">
        <v>3</v>
      </c>
      <c r="P331" t="s">
        <v>201</v>
      </c>
      <c r="Q331">
        <v>120</v>
      </c>
      <c r="R331" t="str">
        <f>CONCATENATE(Module[[#This Row],[Mod]],Module[[#This Row],[Lens]])</f>
        <v>Y3</v>
      </c>
    </row>
    <row r="332" spans="6:18" x14ac:dyDescent="0.25">
      <c r="F332" t="str">
        <f>CONCATENATE(Module[[#This Row],[Voltage]],Module[[#This Row],[Mod]],Module[[#This Row],[Lens]],Module[[#This Row],[Base]])</f>
        <v>120Y4B</v>
      </c>
      <c r="G332">
        <f>Module[[#This Row],[Mod$]]+Module[[#This Row],[Bulb$]]</f>
        <v>158.59</v>
      </c>
      <c r="H332" t="s">
        <v>418</v>
      </c>
      <c r="I332">
        <v>750002900</v>
      </c>
      <c r="J332">
        <f>VLOOKUP(Module[[#This Row],[Module'#]],Components!$A:$D,4,FALSE)</f>
        <v>21.62</v>
      </c>
      <c r="K332" s="8">
        <v>893002310</v>
      </c>
      <c r="L332">
        <f>VLOOKUP(Module[[#This Row],[Bulb'#]],Components!$A:$D,4,FALSE)</f>
        <v>136.97</v>
      </c>
      <c r="M332" t="s">
        <v>189</v>
      </c>
      <c r="N332" t="s">
        <v>196</v>
      </c>
      <c r="O332">
        <v>4</v>
      </c>
      <c r="P332" t="s">
        <v>202</v>
      </c>
      <c r="Q332">
        <v>120</v>
      </c>
      <c r="R332" t="str">
        <f>CONCATENATE(Module[[#This Row],[Mod]],Module[[#This Row],[Lens]])</f>
        <v>Y4</v>
      </c>
    </row>
    <row r="333" spans="6:18" x14ac:dyDescent="0.25">
      <c r="F333" t="str">
        <f>CONCATENATE(Module[[#This Row],[Voltage]],Module[[#This Row],[Mod]],Module[[#This Row],[Lens]],Module[[#This Row],[Base]])</f>
        <v>120Y4G</v>
      </c>
      <c r="G333">
        <f>Module[[#This Row],[Mod$]]+Module[[#This Row],[Bulb$]]</f>
        <v>158.59</v>
      </c>
      <c r="H333" t="s">
        <v>418</v>
      </c>
      <c r="I333">
        <v>750002900</v>
      </c>
      <c r="J333">
        <f>VLOOKUP(Module[[#This Row],[Module'#]],Components!$A:$D,4,FALSE)</f>
        <v>21.62</v>
      </c>
      <c r="K333" s="8">
        <v>893002310</v>
      </c>
      <c r="L333">
        <f>VLOOKUP(Module[[#This Row],[Bulb'#]],Components!$A:$D,4,FALSE)</f>
        <v>136.97</v>
      </c>
      <c r="M333" t="s">
        <v>190</v>
      </c>
      <c r="N333" t="s">
        <v>196</v>
      </c>
      <c r="O333">
        <v>4</v>
      </c>
      <c r="P333" t="s">
        <v>202</v>
      </c>
      <c r="Q333">
        <v>120</v>
      </c>
      <c r="R333" t="str">
        <f>CONCATENATE(Module[[#This Row],[Mod]],Module[[#This Row],[Lens]])</f>
        <v>Y4</v>
      </c>
    </row>
    <row r="334" spans="6:18" x14ac:dyDescent="0.25">
      <c r="F334" t="str">
        <f>CONCATENATE(Module[[#This Row],[Voltage]],Module[[#This Row],[Mod]],Module[[#This Row],[Lens]],Module[[#This Row],[Base]])</f>
        <v>120Y5B</v>
      </c>
      <c r="G334">
        <f>Module[[#This Row],[Mod$]]+Module[[#This Row],[Bulb$]]</f>
        <v>158.59</v>
      </c>
      <c r="H334" t="s">
        <v>392</v>
      </c>
      <c r="I334">
        <v>750001900</v>
      </c>
      <c r="J334">
        <f>VLOOKUP(Module[[#This Row],[Module'#]],Components!$A:$D,4,FALSE)</f>
        <v>21.62</v>
      </c>
      <c r="K334" s="8">
        <v>893001310</v>
      </c>
      <c r="L334">
        <f>VLOOKUP(Module[[#This Row],[Bulb'#]],Components!$A:$D,4,FALSE)</f>
        <v>136.97</v>
      </c>
      <c r="M334" t="s">
        <v>189</v>
      </c>
      <c r="N334" t="s">
        <v>196</v>
      </c>
      <c r="O334">
        <v>5</v>
      </c>
      <c r="P334" t="s">
        <v>203</v>
      </c>
      <c r="Q334">
        <v>120</v>
      </c>
      <c r="R334" t="str">
        <f>CONCATENATE(Module[[#This Row],[Mod]],Module[[#This Row],[Lens]])</f>
        <v>Y5</v>
      </c>
    </row>
    <row r="335" spans="6:18" x14ac:dyDescent="0.25">
      <c r="F335" t="str">
        <f>CONCATENATE(Module[[#This Row],[Voltage]],Module[[#This Row],[Mod]],Module[[#This Row],[Lens]],Module[[#This Row],[Base]])</f>
        <v>120Y5G</v>
      </c>
      <c r="G335">
        <f>Module[[#This Row],[Mod$]]+Module[[#This Row],[Bulb$]]</f>
        <v>158.59</v>
      </c>
      <c r="H335" t="s">
        <v>392</v>
      </c>
      <c r="I335">
        <v>750001900</v>
      </c>
      <c r="J335">
        <f>VLOOKUP(Module[[#This Row],[Module'#]],Components!$A:$D,4,FALSE)</f>
        <v>21.62</v>
      </c>
      <c r="K335" s="8">
        <v>893001310</v>
      </c>
      <c r="L335">
        <f>VLOOKUP(Module[[#This Row],[Bulb'#]],Components!$A:$D,4,FALSE)</f>
        <v>136.97</v>
      </c>
      <c r="M335" t="s">
        <v>190</v>
      </c>
      <c r="N335" t="s">
        <v>196</v>
      </c>
      <c r="O335">
        <v>5</v>
      </c>
      <c r="P335" t="s">
        <v>203</v>
      </c>
      <c r="Q335">
        <v>120</v>
      </c>
      <c r="R335" t="str">
        <f>CONCATENATE(Module[[#This Row],[Mod]],Module[[#This Row],[Lens]])</f>
        <v>Y5</v>
      </c>
    </row>
    <row r="336" spans="6:18" x14ac:dyDescent="0.25">
      <c r="F336" t="str">
        <f>CONCATENATE(Module[[#This Row],[Voltage]],Module[[#This Row],[Mod]],Module[[#This Row],[Lens]],Module[[#This Row],[Base]])</f>
        <v>120Y6B</v>
      </c>
      <c r="G336">
        <f>Module[[#This Row],[Mod$]]+Module[[#This Row],[Bulb$]]</f>
        <v>158.59</v>
      </c>
      <c r="H336" t="s">
        <v>400</v>
      </c>
      <c r="I336">
        <v>750005900</v>
      </c>
      <c r="J336">
        <f>VLOOKUP(Module[[#This Row],[Module'#]],Components!$A:$D,4,FALSE)</f>
        <v>21.62</v>
      </c>
      <c r="K336" s="8">
        <v>893005310</v>
      </c>
      <c r="L336">
        <f>VLOOKUP(Module[[#This Row],[Bulb'#]],Components!$A:$D,4,FALSE)</f>
        <v>136.97</v>
      </c>
      <c r="M336" t="s">
        <v>189</v>
      </c>
      <c r="N336" t="s">
        <v>196</v>
      </c>
      <c r="O336">
        <v>6</v>
      </c>
      <c r="P336" t="s">
        <v>204</v>
      </c>
      <c r="Q336">
        <v>120</v>
      </c>
      <c r="R336" t="str">
        <f>CONCATENATE(Module[[#This Row],[Mod]],Module[[#This Row],[Lens]])</f>
        <v>Y6</v>
      </c>
    </row>
    <row r="337" spans="6:18" x14ac:dyDescent="0.25">
      <c r="F337" t="str">
        <f>CONCATENATE(Module[[#This Row],[Voltage]],Module[[#This Row],[Mod]],Module[[#This Row],[Lens]],Module[[#This Row],[Base]])</f>
        <v>120Y6G</v>
      </c>
      <c r="G337">
        <f>Module[[#This Row],[Mod$]]+Module[[#This Row],[Bulb$]]</f>
        <v>158.59</v>
      </c>
      <c r="H337" t="s">
        <v>400</v>
      </c>
      <c r="I337">
        <v>750005900</v>
      </c>
      <c r="J337">
        <f>VLOOKUP(Module[[#This Row],[Module'#]],Components!$A:$D,4,FALSE)</f>
        <v>21.62</v>
      </c>
      <c r="K337" s="8">
        <v>893005310</v>
      </c>
      <c r="L337">
        <f>VLOOKUP(Module[[#This Row],[Bulb'#]],Components!$A:$D,4,FALSE)</f>
        <v>136.97</v>
      </c>
      <c r="M337" t="s">
        <v>190</v>
      </c>
      <c r="N337" t="s">
        <v>196</v>
      </c>
      <c r="O337">
        <v>6</v>
      </c>
      <c r="P337" t="s">
        <v>204</v>
      </c>
      <c r="Q337">
        <v>120</v>
      </c>
      <c r="R337" t="str">
        <f>CONCATENATE(Module[[#This Row],[Mod]],Module[[#This Row],[Lens]])</f>
        <v>Y6</v>
      </c>
    </row>
    <row r="338" spans="6:18" x14ac:dyDescent="0.25">
      <c r="F338" t="str">
        <f>CONCATENATE(Module[[#This Row],[Voltage]],Module[[#This Row],[Mod]],Module[[#This Row],[Lens]],Module[[#This Row],[Base]])</f>
        <v>120Y7B</v>
      </c>
      <c r="G338">
        <f>Module[[#This Row],[Mod$]]+Module[[#This Row],[Bulb$]]</f>
        <v>158.59</v>
      </c>
      <c r="H338" t="s">
        <v>406</v>
      </c>
      <c r="I338">
        <v>750004900</v>
      </c>
      <c r="J338">
        <f>VLOOKUP(Module[[#This Row],[Module'#]],Components!$A:$D,4,FALSE)</f>
        <v>21.62</v>
      </c>
      <c r="K338" s="8">
        <v>893004310</v>
      </c>
      <c r="L338">
        <f>VLOOKUP(Module[[#This Row],[Bulb'#]],Components!$A:$D,4,FALSE)</f>
        <v>136.97</v>
      </c>
      <c r="M338" t="s">
        <v>189</v>
      </c>
      <c r="N338" t="s">
        <v>196</v>
      </c>
      <c r="O338">
        <v>7</v>
      </c>
      <c r="P338" t="s">
        <v>205</v>
      </c>
      <c r="Q338">
        <v>120</v>
      </c>
      <c r="R338" t="str">
        <f>CONCATENATE(Module[[#This Row],[Mod]],Module[[#This Row],[Lens]])</f>
        <v>Y7</v>
      </c>
    </row>
    <row r="339" spans="6:18" x14ac:dyDescent="0.25">
      <c r="F339" t="str">
        <f>CONCATENATE(Module[[#This Row],[Voltage]],Module[[#This Row],[Mod]],Module[[#This Row],[Lens]],Module[[#This Row],[Base]])</f>
        <v>120Y7G</v>
      </c>
      <c r="G339">
        <f>Module[[#This Row],[Mod$]]+Module[[#This Row],[Bulb$]]</f>
        <v>158.59</v>
      </c>
      <c r="H339" t="s">
        <v>406</v>
      </c>
      <c r="I339">
        <v>750004900</v>
      </c>
      <c r="J339">
        <f>VLOOKUP(Module[[#This Row],[Module'#]],Components!$A:$D,4,FALSE)</f>
        <v>21.62</v>
      </c>
      <c r="K339" s="8">
        <v>893004310</v>
      </c>
      <c r="L339">
        <f>VLOOKUP(Module[[#This Row],[Bulb'#]],Components!$A:$D,4,FALSE)</f>
        <v>136.97</v>
      </c>
      <c r="M339" t="s">
        <v>190</v>
      </c>
      <c r="N339" t="s">
        <v>196</v>
      </c>
      <c r="O339">
        <v>7</v>
      </c>
      <c r="P339" t="s">
        <v>205</v>
      </c>
      <c r="Q339">
        <v>120</v>
      </c>
      <c r="R339" t="str">
        <f>CONCATENATE(Module[[#This Row],[Mod]],Module[[#This Row],[Lens]])</f>
        <v>Y7</v>
      </c>
    </row>
    <row r="340" spans="6:18" x14ac:dyDescent="0.25">
      <c r="F340" t="str">
        <f>CONCATENATE(Module[[#This Row],[Voltage]],Module[[#This Row],[Mod]],Module[[#This Row],[Lens]],Module[[#This Row],[Base]])</f>
        <v>120Y8B</v>
      </c>
      <c r="G340">
        <f>Module[[#This Row],[Mod$]]+Module[[#This Row],[Bulb$]]</f>
        <v>158.59</v>
      </c>
      <c r="H340" t="s">
        <v>426</v>
      </c>
      <c r="I340">
        <v>750007900</v>
      </c>
      <c r="J340">
        <f>VLOOKUP(Module[[#This Row],[Module'#]],Components!$A:$D,4,FALSE)</f>
        <v>21.62</v>
      </c>
      <c r="K340" s="8">
        <v>893007310</v>
      </c>
      <c r="L340">
        <f>VLOOKUP(Module[[#This Row],[Bulb'#]],Components!$A:$D,4,FALSE)</f>
        <v>136.97</v>
      </c>
      <c r="M340" t="s">
        <v>189</v>
      </c>
      <c r="N340" t="s">
        <v>196</v>
      </c>
      <c r="O340">
        <v>8</v>
      </c>
      <c r="P340" t="s">
        <v>206</v>
      </c>
      <c r="Q340">
        <v>120</v>
      </c>
      <c r="R340" t="str">
        <f>CONCATENATE(Module[[#This Row],[Mod]],Module[[#This Row],[Lens]])</f>
        <v>Y8</v>
      </c>
    </row>
    <row r="341" spans="6:18" x14ac:dyDescent="0.25">
      <c r="F341" t="str">
        <f>CONCATENATE(Module[[#This Row],[Voltage]],Module[[#This Row],[Mod]],Module[[#This Row],[Lens]],Module[[#This Row],[Base]])</f>
        <v>120Y8G</v>
      </c>
      <c r="G341">
        <f>Module[[#This Row],[Mod$]]+Module[[#This Row],[Bulb$]]</f>
        <v>158.59</v>
      </c>
      <c r="H341" t="s">
        <v>426</v>
      </c>
      <c r="I341">
        <v>750007900</v>
      </c>
      <c r="J341">
        <f>VLOOKUP(Module[[#This Row],[Module'#]],Components!$A:$D,4,FALSE)</f>
        <v>21.62</v>
      </c>
      <c r="K341" s="8">
        <v>893007310</v>
      </c>
      <c r="L341">
        <f>VLOOKUP(Module[[#This Row],[Bulb'#]],Components!$A:$D,4,FALSE)</f>
        <v>136.97</v>
      </c>
      <c r="M341" t="s">
        <v>190</v>
      </c>
      <c r="N341" t="s">
        <v>196</v>
      </c>
      <c r="O341">
        <v>8</v>
      </c>
      <c r="P341" t="s">
        <v>206</v>
      </c>
      <c r="Q341">
        <v>120</v>
      </c>
      <c r="R341" t="str">
        <f>CONCATENATE(Module[[#This Row],[Mod]],Module[[#This Row],[Lens]])</f>
        <v>Y8</v>
      </c>
    </row>
    <row r="342" spans="6:18" x14ac:dyDescent="0.25">
      <c r="F342" t="str">
        <f>CONCATENATE(Module[[#This Row],[Voltage]],Module[[#This Row],[Mod]],Module[[#This Row],[Lens]],Module[[#This Row],[Base]])</f>
        <v>240Y3B</v>
      </c>
      <c r="G342">
        <f>Module[[#This Row],[Mod$]]+Module[[#This Row],[Bulb$]]</f>
        <v>158.59</v>
      </c>
      <c r="H342" t="s">
        <v>412</v>
      </c>
      <c r="I342">
        <v>750006900</v>
      </c>
      <c r="J342">
        <f>VLOOKUP(Module[[#This Row],[Module'#]],Components!$A:$D,4,FALSE)</f>
        <v>21.62</v>
      </c>
      <c r="K342" s="8">
        <v>893006313</v>
      </c>
      <c r="L342">
        <f>VLOOKUP(Module[[#This Row],[Bulb'#]],Components!$A:$D,4,FALSE)</f>
        <v>136.97</v>
      </c>
      <c r="M342" t="s">
        <v>189</v>
      </c>
      <c r="N342" t="s">
        <v>196</v>
      </c>
      <c r="O342">
        <v>3</v>
      </c>
      <c r="P342" t="s">
        <v>201</v>
      </c>
      <c r="Q342">
        <v>240</v>
      </c>
      <c r="R342" t="str">
        <f>CONCATENATE(Module[[#This Row],[Mod]],Module[[#This Row],[Lens]])</f>
        <v>Y3</v>
      </c>
    </row>
    <row r="343" spans="6:18" x14ac:dyDescent="0.25">
      <c r="F343" t="str">
        <f>CONCATENATE(Module[[#This Row],[Voltage]],Module[[#This Row],[Mod]],Module[[#This Row],[Lens]],Module[[#This Row],[Base]])</f>
        <v>240Y3G</v>
      </c>
      <c r="G343">
        <f>Module[[#This Row],[Mod$]]+Module[[#This Row],[Bulb$]]</f>
        <v>158.59</v>
      </c>
      <c r="H343" t="s">
        <v>412</v>
      </c>
      <c r="I343">
        <v>750006900</v>
      </c>
      <c r="J343">
        <f>VLOOKUP(Module[[#This Row],[Module'#]],Components!$A:$D,4,FALSE)</f>
        <v>21.62</v>
      </c>
      <c r="K343" s="8">
        <v>893006313</v>
      </c>
      <c r="L343">
        <f>VLOOKUP(Module[[#This Row],[Bulb'#]],Components!$A:$D,4,FALSE)</f>
        <v>136.97</v>
      </c>
      <c r="M343" t="s">
        <v>190</v>
      </c>
      <c r="N343" t="s">
        <v>196</v>
      </c>
      <c r="O343">
        <v>3</v>
      </c>
      <c r="P343" t="s">
        <v>201</v>
      </c>
      <c r="Q343">
        <v>240</v>
      </c>
      <c r="R343" t="str">
        <f>CONCATENATE(Module[[#This Row],[Mod]],Module[[#This Row],[Lens]])</f>
        <v>Y3</v>
      </c>
    </row>
    <row r="344" spans="6:18" x14ac:dyDescent="0.25">
      <c r="F344" t="str">
        <f>CONCATENATE(Module[[#This Row],[Voltage]],Module[[#This Row],[Mod]],Module[[#This Row],[Lens]],Module[[#This Row],[Base]])</f>
        <v>240Y4B</v>
      </c>
      <c r="G344">
        <f>Module[[#This Row],[Mod$]]+Module[[#This Row],[Bulb$]]</f>
        <v>158.59</v>
      </c>
      <c r="H344" t="s">
        <v>418</v>
      </c>
      <c r="I344">
        <v>750002900</v>
      </c>
      <c r="J344">
        <f>VLOOKUP(Module[[#This Row],[Module'#]],Components!$A:$D,4,FALSE)</f>
        <v>21.62</v>
      </c>
      <c r="K344" s="8">
        <v>893002313</v>
      </c>
      <c r="L344">
        <f>VLOOKUP(Module[[#This Row],[Bulb'#]],Components!$A:$D,4,FALSE)</f>
        <v>136.97</v>
      </c>
      <c r="M344" t="s">
        <v>189</v>
      </c>
      <c r="N344" t="s">
        <v>196</v>
      </c>
      <c r="O344">
        <v>4</v>
      </c>
      <c r="P344" t="s">
        <v>202</v>
      </c>
      <c r="Q344">
        <v>240</v>
      </c>
      <c r="R344" t="str">
        <f>CONCATENATE(Module[[#This Row],[Mod]],Module[[#This Row],[Lens]])</f>
        <v>Y4</v>
      </c>
    </row>
    <row r="345" spans="6:18" x14ac:dyDescent="0.25">
      <c r="F345" t="str">
        <f>CONCATENATE(Module[[#This Row],[Voltage]],Module[[#This Row],[Mod]],Module[[#This Row],[Lens]],Module[[#This Row],[Base]])</f>
        <v>240Y4G</v>
      </c>
      <c r="G345">
        <f>Module[[#This Row],[Mod$]]+Module[[#This Row],[Bulb$]]</f>
        <v>158.59</v>
      </c>
      <c r="H345" t="s">
        <v>418</v>
      </c>
      <c r="I345">
        <v>750002900</v>
      </c>
      <c r="J345">
        <f>VLOOKUP(Module[[#This Row],[Module'#]],Components!$A:$D,4,FALSE)</f>
        <v>21.62</v>
      </c>
      <c r="K345" s="8">
        <v>893002313</v>
      </c>
      <c r="L345">
        <f>VLOOKUP(Module[[#This Row],[Bulb'#]],Components!$A:$D,4,FALSE)</f>
        <v>136.97</v>
      </c>
      <c r="M345" t="s">
        <v>190</v>
      </c>
      <c r="N345" t="s">
        <v>196</v>
      </c>
      <c r="O345">
        <v>4</v>
      </c>
      <c r="P345" t="s">
        <v>202</v>
      </c>
      <c r="Q345">
        <v>240</v>
      </c>
      <c r="R345" t="str">
        <f>CONCATENATE(Module[[#This Row],[Mod]],Module[[#This Row],[Lens]])</f>
        <v>Y4</v>
      </c>
    </row>
    <row r="346" spans="6:18" x14ac:dyDescent="0.25">
      <c r="F346" t="str">
        <f>CONCATENATE(Module[[#This Row],[Voltage]],Module[[#This Row],[Mod]],Module[[#This Row],[Lens]],Module[[#This Row],[Base]])</f>
        <v>240Y5B</v>
      </c>
      <c r="G346">
        <f>Module[[#This Row],[Mod$]]+Module[[#This Row],[Bulb$]]</f>
        <v>158.59</v>
      </c>
      <c r="H346" t="s">
        <v>392</v>
      </c>
      <c r="I346">
        <v>750001900</v>
      </c>
      <c r="J346">
        <f>VLOOKUP(Module[[#This Row],[Module'#]],Components!$A:$D,4,FALSE)</f>
        <v>21.62</v>
      </c>
      <c r="K346" s="8">
        <v>893001313</v>
      </c>
      <c r="L346">
        <f>VLOOKUP(Module[[#This Row],[Bulb'#]],Components!$A:$D,4,FALSE)</f>
        <v>136.97</v>
      </c>
      <c r="M346" t="s">
        <v>189</v>
      </c>
      <c r="N346" t="s">
        <v>196</v>
      </c>
      <c r="O346">
        <v>5</v>
      </c>
      <c r="P346" t="s">
        <v>203</v>
      </c>
      <c r="Q346">
        <v>240</v>
      </c>
      <c r="R346" t="str">
        <f>CONCATENATE(Module[[#This Row],[Mod]],Module[[#This Row],[Lens]])</f>
        <v>Y5</v>
      </c>
    </row>
    <row r="347" spans="6:18" x14ac:dyDescent="0.25">
      <c r="F347" t="str">
        <f>CONCATENATE(Module[[#This Row],[Voltage]],Module[[#This Row],[Mod]],Module[[#This Row],[Lens]],Module[[#This Row],[Base]])</f>
        <v>240Y5G</v>
      </c>
      <c r="G347">
        <f>Module[[#This Row],[Mod$]]+Module[[#This Row],[Bulb$]]</f>
        <v>158.59</v>
      </c>
      <c r="H347" t="s">
        <v>392</v>
      </c>
      <c r="I347">
        <v>750001900</v>
      </c>
      <c r="J347">
        <f>VLOOKUP(Module[[#This Row],[Module'#]],Components!$A:$D,4,FALSE)</f>
        <v>21.62</v>
      </c>
      <c r="K347" s="8">
        <v>893001313</v>
      </c>
      <c r="L347">
        <f>VLOOKUP(Module[[#This Row],[Bulb'#]],Components!$A:$D,4,FALSE)</f>
        <v>136.97</v>
      </c>
      <c r="M347" t="s">
        <v>190</v>
      </c>
      <c r="N347" t="s">
        <v>196</v>
      </c>
      <c r="O347">
        <v>5</v>
      </c>
      <c r="P347" t="s">
        <v>203</v>
      </c>
      <c r="Q347">
        <v>240</v>
      </c>
      <c r="R347" t="str">
        <f>CONCATENATE(Module[[#This Row],[Mod]],Module[[#This Row],[Lens]])</f>
        <v>Y5</v>
      </c>
    </row>
    <row r="348" spans="6:18" x14ac:dyDescent="0.25">
      <c r="F348" t="str">
        <f>CONCATENATE(Module[[#This Row],[Voltage]],Module[[#This Row],[Mod]],Module[[#This Row],[Lens]],Module[[#This Row],[Base]])</f>
        <v>240Y6B</v>
      </c>
      <c r="G348">
        <f>Module[[#This Row],[Mod$]]+Module[[#This Row],[Bulb$]]</f>
        <v>158.59</v>
      </c>
      <c r="H348" t="s">
        <v>400</v>
      </c>
      <c r="I348">
        <v>750005900</v>
      </c>
      <c r="J348">
        <f>VLOOKUP(Module[[#This Row],[Module'#]],Components!$A:$D,4,FALSE)</f>
        <v>21.62</v>
      </c>
      <c r="K348" s="8">
        <v>893005313</v>
      </c>
      <c r="L348">
        <f>VLOOKUP(Module[[#This Row],[Bulb'#]],Components!$A:$D,4,FALSE)</f>
        <v>136.97</v>
      </c>
      <c r="M348" t="s">
        <v>189</v>
      </c>
      <c r="N348" t="s">
        <v>196</v>
      </c>
      <c r="O348">
        <v>6</v>
      </c>
      <c r="P348" t="s">
        <v>204</v>
      </c>
      <c r="Q348">
        <v>240</v>
      </c>
      <c r="R348" t="str">
        <f>CONCATENATE(Module[[#This Row],[Mod]],Module[[#This Row],[Lens]])</f>
        <v>Y6</v>
      </c>
    </row>
    <row r="349" spans="6:18" x14ac:dyDescent="0.25">
      <c r="F349" t="str">
        <f>CONCATENATE(Module[[#This Row],[Voltage]],Module[[#This Row],[Mod]],Module[[#This Row],[Lens]],Module[[#This Row],[Base]])</f>
        <v>240Y6G</v>
      </c>
      <c r="G349">
        <f>Module[[#This Row],[Mod$]]+Module[[#This Row],[Bulb$]]</f>
        <v>158.59</v>
      </c>
      <c r="H349" t="s">
        <v>400</v>
      </c>
      <c r="I349">
        <v>750005900</v>
      </c>
      <c r="J349">
        <f>VLOOKUP(Module[[#This Row],[Module'#]],Components!$A:$D,4,FALSE)</f>
        <v>21.62</v>
      </c>
      <c r="K349" s="8">
        <v>893005313</v>
      </c>
      <c r="L349">
        <f>VLOOKUP(Module[[#This Row],[Bulb'#]],Components!$A:$D,4,FALSE)</f>
        <v>136.97</v>
      </c>
      <c r="M349" t="s">
        <v>190</v>
      </c>
      <c r="N349" t="s">
        <v>196</v>
      </c>
      <c r="O349">
        <v>6</v>
      </c>
      <c r="P349" t="s">
        <v>204</v>
      </c>
      <c r="Q349">
        <v>240</v>
      </c>
      <c r="R349" t="str">
        <f>CONCATENATE(Module[[#This Row],[Mod]],Module[[#This Row],[Lens]])</f>
        <v>Y6</v>
      </c>
    </row>
    <row r="350" spans="6:18" x14ac:dyDescent="0.25">
      <c r="F350" t="str">
        <f>CONCATENATE(Module[[#This Row],[Voltage]],Module[[#This Row],[Mod]],Module[[#This Row],[Lens]],Module[[#This Row],[Base]])</f>
        <v>240Y7B</v>
      </c>
      <c r="G350">
        <f>Module[[#This Row],[Mod$]]+Module[[#This Row],[Bulb$]]</f>
        <v>158.59</v>
      </c>
      <c r="H350" t="s">
        <v>406</v>
      </c>
      <c r="I350">
        <v>750004900</v>
      </c>
      <c r="J350">
        <f>VLOOKUP(Module[[#This Row],[Module'#]],Components!$A:$D,4,FALSE)</f>
        <v>21.62</v>
      </c>
      <c r="K350" s="8">
        <v>893004313</v>
      </c>
      <c r="L350">
        <f>VLOOKUP(Module[[#This Row],[Bulb'#]],Components!$A:$D,4,FALSE)</f>
        <v>136.97</v>
      </c>
      <c r="M350" t="s">
        <v>189</v>
      </c>
      <c r="N350" t="s">
        <v>196</v>
      </c>
      <c r="O350">
        <v>7</v>
      </c>
      <c r="P350" t="s">
        <v>205</v>
      </c>
      <c r="Q350">
        <v>240</v>
      </c>
      <c r="R350" t="str">
        <f>CONCATENATE(Module[[#This Row],[Mod]],Module[[#This Row],[Lens]])</f>
        <v>Y7</v>
      </c>
    </row>
    <row r="351" spans="6:18" x14ac:dyDescent="0.25">
      <c r="F351" t="str">
        <f>CONCATENATE(Module[[#This Row],[Voltage]],Module[[#This Row],[Mod]],Module[[#This Row],[Lens]],Module[[#This Row],[Base]])</f>
        <v>240Y7G</v>
      </c>
      <c r="G351">
        <f>Module[[#This Row],[Mod$]]+Module[[#This Row],[Bulb$]]</f>
        <v>158.59</v>
      </c>
      <c r="H351" t="s">
        <v>406</v>
      </c>
      <c r="I351">
        <v>750004900</v>
      </c>
      <c r="J351">
        <f>VLOOKUP(Module[[#This Row],[Module'#]],Components!$A:$D,4,FALSE)</f>
        <v>21.62</v>
      </c>
      <c r="K351" s="8">
        <v>893004313</v>
      </c>
      <c r="L351">
        <f>VLOOKUP(Module[[#This Row],[Bulb'#]],Components!$A:$D,4,FALSE)</f>
        <v>136.97</v>
      </c>
      <c r="M351" t="s">
        <v>190</v>
      </c>
      <c r="N351" t="s">
        <v>196</v>
      </c>
      <c r="O351">
        <v>7</v>
      </c>
      <c r="P351" t="s">
        <v>205</v>
      </c>
      <c r="Q351">
        <v>240</v>
      </c>
      <c r="R351" t="str">
        <f>CONCATENATE(Module[[#This Row],[Mod]],Module[[#This Row],[Lens]])</f>
        <v>Y7</v>
      </c>
    </row>
    <row r="352" spans="6:18" x14ac:dyDescent="0.25">
      <c r="F352" t="str">
        <f>CONCATENATE(Module[[#This Row],[Voltage]],Module[[#This Row],[Mod]],Module[[#This Row],[Lens]],Module[[#This Row],[Base]])</f>
        <v>240Y8B</v>
      </c>
      <c r="G352">
        <f>Module[[#This Row],[Mod$]]+Module[[#This Row],[Bulb$]]</f>
        <v>158.59</v>
      </c>
      <c r="H352" t="s">
        <v>426</v>
      </c>
      <c r="I352">
        <v>750007900</v>
      </c>
      <c r="J352">
        <f>VLOOKUP(Module[[#This Row],[Module'#]],Components!$A:$D,4,FALSE)</f>
        <v>21.62</v>
      </c>
      <c r="K352" s="8">
        <v>893007313</v>
      </c>
      <c r="L352">
        <f>VLOOKUP(Module[[#This Row],[Bulb'#]],Components!$A:$D,4,FALSE)</f>
        <v>136.97</v>
      </c>
      <c r="M352" t="s">
        <v>189</v>
      </c>
      <c r="N352" t="s">
        <v>196</v>
      </c>
      <c r="O352">
        <v>8</v>
      </c>
      <c r="P352" t="s">
        <v>206</v>
      </c>
      <c r="Q352">
        <v>240</v>
      </c>
      <c r="R352" t="str">
        <f>CONCATENATE(Module[[#This Row],[Mod]],Module[[#This Row],[Lens]])</f>
        <v>Y8</v>
      </c>
    </row>
    <row r="353" spans="6:18" x14ac:dyDescent="0.25">
      <c r="F353" t="str">
        <f>CONCATENATE(Module[[#This Row],[Voltage]],Module[[#This Row],[Mod]],Module[[#This Row],[Lens]],Module[[#This Row],[Base]])</f>
        <v>240Y8G</v>
      </c>
      <c r="G353">
        <f>Module[[#This Row],[Mod$]]+Module[[#This Row],[Bulb$]]</f>
        <v>158.59</v>
      </c>
      <c r="H353" t="s">
        <v>426</v>
      </c>
      <c r="I353">
        <v>750007900</v>
      </c>
      <c r="J353">
        <f>VLOOKUP(Module[[#This Row],[Module'#]],Components!$A:$D,4,FALSE)</f>
        <v>21.62</v>
      </c>
      <c r="K353" s="8">
        <v>893007313</v>
      </c>
      <c r="L353">
        <f>VLOOKUP(Module[[#This Row],[Bulb'#]],Components!$A:$D,4,FALSE)</f>
        <v>136.97</v>
      </c>
      <c r="M353" t="s">
        <v>190</v>
      </c>
      <c r="N353" t="s">
        <v>196</v>
      </c>
      <c r="O353">
        <v>8</v>
      </c>
      <c r="P353" t="s">
        <v>206</v>
      </c>
      <c r="Q353">
        <v>240</v>
      </c>
      <c r="R353" t="str">
        <f>CONCATENATE(Module[[#This Row],[Mod]],Module[[#This Row],[Lens]])</f>
        <v>Y8</v>
      </c>
    </row>
    <row r="354" spans="6:18" x14ac:dyDescent="0.25">
      <c r="F354" t="str">
        <f>CONCATENATE(Module[[#This Row],[Voltage]],Module[[#This Row],[Mod]],Module[[#This Row],[Lens]],Module[[#This Row],[Base]])</f>
        <v>12Z3B</v>
      </c>
      <c r="H354" t="s">
        <v>386</v>
      </c>
      <c r="M354" t="s">
        <v>189</v>
      </c>
      <c r="N354" t="s">
        <v>22</v>
      </c>
      <c r="O354">
        <v>3</v>
      </c>
      <c r="P354" t="s">
        <v>201</v>
      </c>
      <c r="Q354">
        <v>12</v>
      </c>
      <c r="R354" t="str">
        <f>CONCATENATE(Module[[#This Row],[Mod]],Module[[#This Row],[Lens]])</f>
        <v>Z3</v>
      </c>
    </row>
    <row r="355" spans="6:18" x14ac:dyDescent="0.25">
      <c r="F355" t="str">
        <f>CONCATENATE(Module[[#This Row],[Voltage]],Module[[#This Row],[Mod]],Module[[#This Row],[Lens]],Module[[#This Row],[Base]])</f>
        <v>12Z3G</v>
      </c>
      <c r="H355" t="s">
        <v>386</v>
      </c>
      <c r="M355" t="s">
        <v>190</v>
      </c>
      <c r="N355" t="s">
        <v>22</v>
      </c>
      <c r="O355">
        <v>3</v>
      </c>
      <c r="P355" t="s">
        <v>201</v>
      </c>
      <c r="Q355">
        <v>12</v>
      </c>
      <c r="R355" t="str">
        <f>CONCATENATE(Module[[#This Row],[Mod]],Module[[#This Row],[Lens]])</f>
        <v>Z3</v>
      </c>
    </row>
    <row r="356" spans="6:18" x14ac:dyDescent="0.25">
      <c r="F356" t="str">
        <f>CONCATENATE(Module[[#This Row],[Voltage]],Module[[#This Row],[Mod]],Module[[#This Row],[Lens]],Module[[#This Row],[Base]])</f>
        <v>12Z4B</v>
      </c>
      <c r="H356" t="s">
        <v>386</v>
      </c>
      <c r="M356" t="s">
        <v>189</v>
      </c>
      <c r="N356" t="s">
        <v>22</v>
      </c>
      <c r="O356">
        <v>4</v>
      </c>
      <c r="P356" t="s">
        <v>202</v>
      </c>
      <c r="Q356">
        <v>12</v>
      </c>
      <c r="R356" t="str">
        <f>CONCATENATE(Module[[#This Row],[Mod]],Module[[#This Row],[Lens]])</f>
        <v>Z4</v>
      </c>
    </row>
    <row r="357" spans="6:18" x14ac:dyDescent="0.25">
      <c r="F357" t="str">
        <f>CONCATENATE(Module[[#This Row],[Voltage]],Module[[#This Row],[Mod]],Module[[#This Row],[Lens]],Module[[#This Row],[Base]])</f>
        <v>12Z4G</v>
      </c>
      <c r="H357" t="s">
        <v>386</v>
      </c>
      <c r="M357" t="s">
        <v>190</v>
      </c>
      <c r="N357" t="s">
        <v>22</v>
      </c>
      <c r="O357">
        <v>4</v>
      </c>
      <c r="P357" t="s">
        <v>202</v>
      </c>
      <c r="Q357">
        <v>12</v>
      </c>
      <c r="R357" t="str">
        <f>CONCATENATE(Module[[#This Row],[Mod]],Module[[#This Row],[Lens]])</f>
        <v>Z4</v>
      </c>
    </row>
    <row r="358" spans="6:18" x14ac:dyDescent="0.25">
      <c r="F358" t="str">
        <f>CONCATENATE(Module[[#This Row],[Voltage]],Module[[#This Row],[Mod]],Module[[#This Row],[Lens]],Module[[#This Row],[Base]])</f>
        <v>12Z5B</v>
      </c>
      <c r="H358" t="s">
        <v>386</v>
      </c>
      <c r="M358" t="s">
        <v>189</v>
      </c>
      <c r="N358" t="s">
        <v>22</v>
      </c>
      <c r="O358">
        <v>5</v>
      </c>
      <c r="P358" t="s">
        <v>203</v>
      </c>
      <c r="Q358">
        <v>12</v>
      </c>
      <c r="R358" t="str">
        <f>CONCATENATE(Module[[#This Row],[Mod]],Module[[#This Row],[Lens]])</f>
        <v>Z5</v>
      </c>
    </row>
    <row r="359" spans="6:18" x14ac:dyDescent="0.25">
      <c r="F359" t="str">
        <f>CONCATENATE(Module[[#This Row],[Voltage]],Module[[#This Row],[Mod]],Module[[#This Row],[Lens]],Module[[#This Row],[Base]])</f>
        <v>12Z5G</v>
      </c>
      <c r="H359" t="s">
        <v>386</v>
      </c>
      <c r="M359" t="s">
        <v>190</v>
      </c>
      <c r="N359" t="s">
        <v>22</v>
      </c>
      <c r="O359">
        <v>5</v>
      </c>
      <c r="P359" t="s">
        <v>203</v>
      </c>
      <c r="Q359">
        <v>12</v>
      </c>
      <c r="R359" t="str">
        <f>CONCATENATE(Module[[#This Row],[Mod]],Module[[#This Row],[Lens]])</f>
        <v>Z5</v>
      </c>
    </row>
    <row r="360" spans="6:18" x14ac:dyDescent="0.25">
      <c r="F360" t="str">
        <f>CONCATENATE(Module[[#This Row],[Voltage]],Module[[#This Row],[Mod]],Module[[#This Row],[Lens]],Module[[#This Row],[Base]])</f>
        <v>12Z6B</v>
      </c>
      <c r="H360" t="s">
        <v>386</v>
      </c>
      <c r="M360" t="s">
        <v>189</v>
      </c>
      <c r="N360" t="s">
        <v>22</v>
      </c>
      <c r="O360">
        <v>6</v>
      </c>
      <c r="P360" t="s">
        <v>204</v>
      </c>
      <c r="Q360">
        <v>12</v>
      </c>
      <c r="R360" t="str">
        <f>CONCATENATE(Module[[#This Row],[Mod]],Module[[#This Row],[Lens]])</f>
        <v>Z6</v>
      </c>
    </row>
    <row r="361" spans="6:18" x14ac:dyDescent="0.25">
      <c r="F361" t="str">
        <f>CONCATENATE(Module[[#This Row],[Voltage]],Module[[#This Row],[Mod]],Module[[#This Row],[Lens]],Module[[#This Row],[Base]])</f>
        <v>12Z6G</v>
      </c>
      <c r="H361" t="s">
        <v>386</v>
      </c>
      <c r="M361" t="s">
        <v>190</v>
      </c>
      <c r="N361" t="s">
        <v>22</v>
      </c>
      <c r="O361">
        <v>6</v>
      </c>
      <c r="P361" t="s">
        <v>204</v>
      </c>
      <c r="Q361">
        <v>12</v>
      </c>
      <c r="R361" t="str">
        <f>CONCATENATE(Module[[#This Row],[Mod]],Module[[#This Row],[Lens]])</f>
        <v>Z6</v>
      </c>
    </row>
    <row r="362" spans="6:18" x14ac:dyDescent="0.25">
      <c r="F362" t="str">
        <f>CONCATENATE(Module[[#This Row],[Voltage]],Module[[#This Row],[Mod]],Module[[#This Row],[Lens]],Module[[#This Row],[Base]])</f>
        <v>12Z7B</v>
      </c>
      <c r="H362" t="s">
        <v>386</v>
      </c>
      <c r="M362" t="s">
        <v>189</v>
      </c>
      <c r="N362" t="s">
        <v>22</v>
      </c>
      <c r="O362">
        <v>7</v>
      </c>
      <c r="P362" t="s">
        <v>205</v>
      </c>
      <c r="Q362">
        <v>12</v>
      </c>
      <c r="R362" t="str">
        <f>CONCATENATE(Module[[#This Row],[Mod]],Module[[#This Row],[Lens]])</f>
        <v>Z7</v>
      </c>
    </row>
    <row r="363" spans="6:18" x14ac:dyDescent="0.25">
      <c r="F363" t="str">
        <f>CONCATENATE(Module[[#This Row],[Voltage]],Module[[#This Row],[Mod]],Module[[#This Row],[Lens]],Module[[#This Row],[Base]])</f>
        <v>12Z7G</v>
      </c>
      <c r="H363" t="s">
        <v>386</v>
      </c>
      <c r="M363" t="s">
        <v>190</v>
      </c>
      <c r="N363" t="s">
        <v>22</v>
      </c>
      <c r="O363">
        <v>7</v>
      </c>
      <c r="P363" t="s">
        <v>205</v>
      </c>
      <c r="Q363">
        <v>12</v>
      </c>
      <c r="R363" t="str">
        <f>CONCATENATE(Module[[#This Row],[Mod]],Module[[#This Row],[Lens]])</f>
        <v>Z7</v>
      </c>
    </row>
    <row r="364" spans="6:18" x14ac:dyDescent="0.25">
      <c r="F364" t="str">
        <f>CONCATENATE(Module[[#This Row],[Voltage]],Module[[#This Row],[Mod]],Module[[#This Row],[Lens]],Module[[#This Row],[Base]])</f>
        <v>12Z8B</v>
      </c>
      <c r="H364" t="s">
        <v>386</v>
      </c>
      <c r="M364" t="s">
        <v>189</v>
      </c>
      <c r="N364" t="s">
        <v>22</v>
      </c>
      <c r="O364">
        <v>8</v>
      </c>
      <c r="P364" t="s">
        <v>206</v>
      </c>
      <c r="Q364">
        <v>12</v>
      </c>
      <c r="R364" t="str">
        <f>CONCATENATE(Module[[#This Row],[Mod]],Module[[#This Row],[Lens]])</f>
        <v>Z8</v>
      </c>
    </row>
    <row r="365" spans="6:18" x14ac:dyDescent="0.25">
      <c r="F365" t="str">
        <f>CONCATENATE(Module[[#This Row],[Voltage]],Module[[#This Row],[Mod]],Module[[#This Row],[Lens]],Module[[#This Row],[Base]])</f>
        <v>12Z8G</v>
      </c>
      <c r="H365" t="s">
        <v>386</v>
      </c>
      <c r="M365" t="s">
        <v>190</v>
      </c>
      <c r="N365" t="s">
        <v>22</v>
      </c>
      <c r="O365">
        <v>8</v>
      </c>
      <c r="P365" t="s">
        <v>206</v>
      </c>
      <c r="Q365">
        <v>12</v>
      </c>
      <c r="R365" t="str">
        <f>CONCATENATE(Module[[#This Row],[Mod]],Module[[#This Row],[Lens]])</f>
        <v>Z8</v>
      </c>
    </row>
    <row r="366" spans="6:18" x14ac:dyDescent="0.25">
      <c r="F366" t="str">
        <f>CONCATENATE(Module[[#This Row],[Voltage]],Module[[#This Row],[Mod]],Module[[#This Row],[Lens]],Module[[#This Row],[Base]])</f>
        <v>24Z3B</v>
      </c>
      <c r="H366" t="s">
        <v>386</v>
      </c>
      <c r="I366">
        <v>751006405</v>
      </c>
      <c r="M366" t="s">
        <v>189</v>
      </c>
      <c r="N366" t="s">
        <v>22</v>
      </c>
      <c r="O366">
        <v>3</v>
      </c>
      <c r="P366" t="s">
        <v>201</v>
      </c>
      <c r="Q366">
        <v>24</v>
      </c>
      <c r="R366" t="str">
        <f>CONCATENATE(Module[[#This Row],[Mod]],Module[[#This Row],[Lens]])</f>
        <v>Z3</v>
      </c>
    </row>
    <row r="367" spans="6:18" x14ac:dyDescent="0.25">
      <c r="F367" t="str">
        <f>CONCATENATE(Module[[#This Row],[Voltage]],Module[[#This Row],[Mod]],Module[[#This Row],[Lens]],Module[[#This Row],[Base]])</f>
        <v>24Z3G</v>
      </c>
      <c r="H367" t="s">
        <v>386</v>
      </c>
      <c r="I367">
        <v>751006405</v>
      </c>
      <c r="M367" t="s">
        <v>190</v>
      </c>
      <c r="N367" t="s">
        <v>22</v>
      </c>
      <c r="O367">
        <v>3</v>
      </c>
      <c r="P367" t="s">
        <v>201</v>
      </c>
      <c r="Q367">
        <v>24</v>
      </c>
      <c r="R367" t="str">
        <f>CONCATENATE(Module[[#This Row],[Mod]],Module[[#This Row],[Lens]])</f>
        <v>Z3</v>
      </c>
    </row>
    <row r="368" spans="6:18" x14ac:dyDescent="0.25">
      <c r="F368" t="str">
        <f>CONCATENATE(Module[[#This Row],[Voltage]],Module[[#This Row],[Mod]],Module[[#This Row],[Lens]],Module[[#This Row],[Base]])</f>
        <v>24Z4B</v>
      </c>
      <c r="G368">
        <f>Module[[#This Row],[Mod$]]+Module[[#This Row],[Bulb$]]</f>
        <v>81.239999999999995</v>
      </c>
      <c r="H368" t="s">
        <v>417</v>
      </c>
      <c r="I368">
        <v>751002405</v>
      </c>
      <c r="J368">
        <f>VLOOKUP(Module[[#This Row],[Module'#]],Components!$A:$D,4,FALSE)</f>
        <v>81.239999999999995</v>
      </c>
      <c r="M368" t="s">
        <v>189</v>
      </c>
      <c r="N368" t="s">
        <v>22</v>
      </c>
      <c r="O368">
        <v>4</v>
      </c>
      <c r="P368" t="s">
        <v>202</v>
      </c>
      <c r="Q368">
        <v>24</v>
      </c>
      <c r="R368" t="str">
        <f>CONCATENATE(Module[[#This Row],[Mod]],Module[[#This Row],[Lens]])</f>
        <v>Z4</v>
      </c>
    </row>
    <row r="369" spans="6:18" x14ac:dyDescent="0.25">
      <c r="F369" t="str">
        <f>CONCATENATE(Module[[#This Row],[Voltage]],Module[[#This Row],[Mod]],Module[[#This Row],[Lens]],Module[[#This Row],[Base]])</f>
        <v>24Z4G</v>
      </c>
      <c r="G369">
        <f>Module[[#This Row],[Mod$]]+Module[[#This Row],[Bulb$]]</f>
        <v>81.239999999999995</v>
      </c>
      <c r="H369" t="s">
        <v>417</v>
      </c>
      <c r="I369">
        <v>751002405</v>
      </c>
      <c r="J369">
        <f>VLOOKUP(Module[[#This Row],[Module'#]],Components!$A:$D,4,FALSE)</f>
        <v>81.239999999999995</v>
      </c>
      <c r="M369" t="s">
        <v>190</v>
      </c>
      <c r="N369" t="s">
        <v>22</v>
      </c>
      <c r="O369">
        <v>4</v>
      </c>
      <c r="P369" t="s">
        <v>202</v>
      </c>
      <c r="Q369">
        <v>24</v>
      </c>
      <c r="R369" t="str">
        <f>CONCATENATE(Module[[#This Row],[Mod]],Module[[#This Row],[Lens]])</f>
        <v>Z4</v>
      </c>
    </row>
    <row r="370" spans="6:18" x14ac:dyDescent="0.25">
      <c r="F370" t="str">
        <f>CONCATENATE(Module[[#This Row],[Voltage]],Module[[#This Row],[Mod]],Module[[#This Row],[Lens]],Module[[#This Row],[Base]])</f>
        <v>24Z5B</v>
      </c>
      <c r="G370">
        <f>Module[[#This Row],[Mod$]]+Module[[#This Row],[Bulb$]]</f>
        <v>81.239999999999995</v>
      </c>
      <c r="H370" t="s">
        <v>336</v>
      </c>
      <c r="I370">
        <v>751001405</v>
      </c>
      <c r="J370">
        <f>VLOOKUP(Module[[#This Row],[Module'#]],Components!$A:$D,4,FALSE)</f>
        <v>81.239999999999995</v>
      </c>
      <c r="M370" t="s">
        <v>189</v>
      </c>
      <c r="N370" t="s">
        <v>22</v>
      </c>
      <c r="O370">
        <v>5</v>
      </c>
      <c r="P370" t="s">
        <v>203</v>
      </c>
      <c r="Q370">
        <v>24</v>
      </c>
      <c r="R370" t="str">
        <f>CONCATENATE(Module[[#This Row],[Mod]],Module[[#This Row],[Lens]])</f>
        <v>Z5</v>
      </c>
    </row>
    <row r="371" spans="6:18" x14ac:dyDescent="0.25">
      <c r="F371" t="str">
        <f>CONCATENATE(Module[[#This Row],[Voltage]],Module[[#This Row],[Mod]],Module[[#This Row],[Lens]],Module[[#This Row],[Base]])</f>
        <v>24Z5G</v>
      </c>
      <c r="G371">
        <f>Module[[#This Row],[Mod$]]+Module[[#This Row],[Bulb$]]</f>
        <v>81.239999999999995</v>
      </c>
      <c r="H371" t="s">
        <v>336</v>
      </c>
      <c r="I371">
        <v>751001405</v>
      </c>
      <c r="J371">
        <f>VLOOKUP(Module[[#This Row],[Module'#]],Components!$A:$D,4,FALSE)</f>
        <v>81.239999999999995</v>
      </c>
      <c r="M371" t="s">
        <v>190</v>
      </c>
      <c r="N371" t="s">
        <v>22</v>
      </c>
      <c r="O371">
        <v>5</v>
      </c>
      <c r="P371" t="s">
        <v>203</v>
      </c>
      <c r="Q371">
        <v>24</v>
      </c>
      <c r="R371" t="str">
        <f>CONCATENATE(Module[[#This Row],[Mod]],Module[[#This Row],[Lens]])</f>
        <v>Z5</v>
      </c>
    </row>
    <row r="372" spans="6:18" x14ac:dyDescent="0.25">
      <c r="F372" t="str">
        <f>CONCATENATE(Module[[#This Row],[Voltage]],Module[[#This Row],[Mod]],Module[[#This Row],[Lens]],Module[[#This Row],[Base]])</f>
        <v>24Z6B</v>
      </c>
      <c r="G372">
        <f>Module[[#This Row],[Mod$]]+Module[[#This Row],[Bulb$]]</f>
        <v>81.239999999999995</v>
      </c>
      <c r="H372" t="s">
        <v>399</v>
      </c>
      <c r="I372">
        <v>751005405</v>
      </c>
      <c r="J372">
        <f>VLOOKUP(Module[[#This Row],[Module'#]],Components!$A:$D,4,FALSE)</f>
        <v>81.239999999999995</v>
      </c>
      <c r="M372" t="s">
        <v>189</v>
      </c>
      <c r="N372" t="s">
        <v>22</v>
      </c>
      <c r="O372">
        <v>6</v>
      </c>
      <c r="P372" t="s">
        <v>204</v>
      </c>
      <c r="Q372">
        <v>24</v>
      </c>
      <c r="R372" t="str">
        <f>CONCATENATE(Module[[#This Row],[Mod]],Module[[#This Row],[Lens]])</f>
        <v>Z6</v>
      </c>
    </row>
    <row r="373" spans="6:18" x14ac:dyDescent="0.25">
      <c r="F373" t="str">
        <f>CONCATENATE(Module[[#This Row],[Voltage]],Module[[#This Row],[Mod]],Module[[#This Row],[Lens]],Module[[#This Row],[Base]])</f>
        <v>24Z6G</v>
      </c>
      <c r="G373">
        <f>Module[[#This Row],[Mod$]]+Module[[#This Row],[Bulb$]]</f>
        <v>81.239999999999995</v>
      </c>
      <c r="H373" t="s">
        <v>399</v>
      </c>
      <c r="I373">
        <v>751005405</v>
      </c>
      <c r="J373">
        <f>VLOOKUP(Module[[#This Row],[Module'#]],Components!$A:$D,4,FALSE)</f>
        <v>81.239999999999995</v>
      </c>
      <c r="M373" t="s">
        <v>190</v>
      </c>
      <c r="N373" t="s">
        <v>22</v>
      </c>
      <c r="O373">
        <v>6</v>
      </c>
      <c r="P373" t="s">
        <v>204</v>
      </c>
      <c r="Q373">
        <v>24</v>
      </c>
      <c r="R373" t="str">
        <f>CONCATENATE(Module[[#This Row],[Mod]],Module[[#This Row],[Lens]])</f>
        <v>Z6</v>
      </c>
    </row>
    <row r="374" spans="6:18" x14ac:dyDescent="0.25">
      <c r="F374" t="str">
        <f>CONCATENATE(Module[[#This Row],[Voltage]],Module[[#This Row],[Mod]],Module[[#This Row],[Lens]],Module[[#This Row],[Base]])</f>
        <v>24Z7B</v>
      </c>
      <c r="G374">
        <f>Module[[#This Row],[Mod$]]+Module[[#This Row],[Bulb$]]</f>
        <v>81.239999999999995</v>
      </c>
      <c r="H374" t="s">
        <v>405</v>
      </c>
      <c r="I374">
        <v>751004405</v>
      </c>
      <c r="J374">
        <f>VLOOKUP(Module[[#This Row],[Module'#]],Components!$A:$D,4,FALSE)</f>
        <v>81.239999999999995</v>
      </c>
      <c r="M374" t="s">
        <v>189</v>
      </c>
      <c r="N374" t="s">
        <v>22</v>
      </c>
      <c r="O374">
        <v>7</v>
      </c>
      <c r="P374" t="s">
        <v>205</v>
      </c>
      <c r="Q374">
        <v>24</v>
      </c>
      <c r="R374" t="str">
        <f>CONCATENATE(Module[[#This Row],[Mod]],Module[[#This Row],[Lens]])</f>
        <v>Z7</v>
      </c>
    </row>
    <row r="375" spans="6:18" x14ac:dyDescent="0.25">
      <c r="F375" t="str">
        <f>CONCATENATE(Module[[#This Row],[Voltage]],Module[[#This Row],[Mod]],Module[[#This Row],[Lens]],Module[[#This Row],[Base]])</f>
        <v>24Z7G</v>
      </c>
      <c r="G375">
        <f>Module[[#This Row],[Mod$]]+Module[[#This Row],[Bulb$]]</f>
        <v>81.239999999999995</v>
      </c>
      <c r="H375" t="s">
        <v>405</v>
      </c>
      <c r="I375">
        <v>751004405</v>
      </c>
      <c r="J375">
        <f>VLOOKUP(Module[[#This Row],[Module'#]],Components!$A:$D,4,FALSE)</f>
        <v>81.239999999999995</v>
      </c>
      <c r="M375" t="s">
        <v>190</v>
      </c>
      <c r="N375" t="s">
        <v>22</v>
      </c>
      <c r="O375">
        <v>7</v>
      </c>
      <c r="P375" t="s">
        <v>205</v>
      </c>
      <c r="Q375">
        <v>24</v>
      </c>
      <c r="R375" t="str">
        <f>CONCATENATE(Module[[#This Row],[Mod]],Module[[#This Row],[Lens]])</f>
        <v>Z7</v>
      </c>
    </row>
    <row r="376" spans="6:18" x14ac:dyDescent="0.25">
      <c r="F376" t="str">
        <f>CONCATENATE(Module[[#This Row],[Voltage]],Module[[#This Row],[Mod]],Module[[#This Row],[Lens]],Module[[#This Row],[Base]])</f>
        <v>24Z8B</v>
      </c>
      <c r="G376">
        <f>Module[[#This Row],[Mod$]]+Module[[#This Row],[Bulb$]]</f>
        <v>81.239999999999995</v>
      </c>
      <c r="H376" t="s">
        <v>425</v>
      </c>
      <c r="I376">
        <v>751007405</v>
      </c>
      <c r="J376">
        <f>VLOOKUP(Module[[#This Row],[Module'#]],Components!$A:$D,4,FALSE)</f>
        <v>81.239999999999995</v>
      </c>
      <c r="M376" t="s">
        <v>189</v>
      </c>
      <c r="N376" t="s">
        <v>22</v>
      </c>
      <c r="O376">
        <v>8</v>
      </c>
      <c r="P376" t="s">
        <v>206</v>
      </c>
      <c r="Q376">
        <v>24</v>
      </c>
      <c r="R376" t="str">
        <f>CONCATENATE(Module[[#This Row],[Mod]],Module[[#This Row],[Lens]])</f>
        <v>Z8</v>
      </c>
    </row>
    <row r="377" spans="6:18" x14ac:dyDescent="0.25">
      <c r="F377" t="str">
        <f>CONCATENATE(Module[[#This Row],[Voltage]],Module[[#This Row],[Mod]],Module[[#This Row],[Lens]],Module[[#This Row],[Base]])</f>
        <v>24Z8G</v>
      </c>
      <c r="G377">
        <f>Module[[#This Row],[Mod$]]+Module[[#This Row],[Bulb$]]</f>
        <v>81.239999999999995</v>
      </c>
      <c r="H377" t="s">
        <v>425</v>
      </c>
      <c r="I377">
        <v>751007405</v>
      </c>
      <c r="J377">
        <f>VLOOKUP(Module[[#This Row],[Module'#]],Components!$A:$D,4,FALSE)</f>
        <v>81.239999999999995</v>
      </c>
      <c r="M377" t="s">
        <v>190</v>
      </c>
      <c r="N377" t="s">
        <v>22</v>
      </c>
      <c r="O377">
        <v>8</v>
      </c>
      <c r="P377" t="s">
        <v>206</v>
      </c>
      <c r="Q377">
        <v>24</v>
      </c>
      <c r="R377" t="str">
        <f>CONCATENATE(Module[[#This Row],[Mod]],Module[[#This Row],[Lens]])</f>
        <v>Z8</v>
      </c>
    </row>
    <row r="378" spans="6:18" x14ac:dyDescent="0.25">
      <c r="F378" t="str">
        <f>CONCATENATE(Module[[#This Row],[Voltage]],Module[[#This Row],[Mod]],Module[[#This Row],[Lens]],Module[[#This Row],[Base]])</f>
        <v>120Z3B</v>
      </c>
      <c r="G378">
        <f>Module[[#This Row],[Mod$]]+Module[[#This Row],[Bulb$]]</f>
        <v>86.29</v>
      </c>
      <c r="H378" t="s">
        <v>411</v>
      </c>
      <c r="I378">
        <v>751006310</v>
      </c>
      <c r="J378">
        <f>VLOOKUP(Module[[#This Row],[Module'#]],Components!$A:$D,4,FALSE)</f>
        <v>86.29</v>
      </c>
      <c r="M378" t="s">
        <v>189</v>
      </c>
      <c r="N378" t="s">
        <v>22</v>
      </c>
      <c r="O378">
        <v>3</v>
      </c>
      <c r="P378" t="s">
        <v>201</v>
      </c>
      <c r="Q378">
        <v>120</v>
      </c>
      <c r="R378" t="str">
        <f>CONCATENATE(Module[[#This Row],[Mod]],Module[[#This Row],[Lens]])</f>
        <v>Z3</v>
      </c>
    </row>
    <row r="379" spans="6:18" x14ac:dyDescent="0.25">
      <c r="F379" t="str">
        <f>CONCATENATE(Module[[#This Row],[Voltage]],Module[[#This Row],[Mod]],Module[[#This Row],[Lens]],Module[[#This Row],[Base]])</f>
        <v>120Z3G</v>
      </c>
      <c r="G379">
        <f>Module[[#This Row],[Mod$]]+Module[[#This Row],[Bulb$]]</f>
        <v>86.29</v>
      </c>
      <c r="H379" t="s">
        <v>411</v>
      </c>
      <c r="I379">
        <v>751006310</v>
      </c>
      <c r="J379">
        <f>VLOOKUP(Module[[#This Row],[Module'#]],Components!$A:$D,4,FALSE)</f>
        <v>86.29</v>
      </c>
      <c r="M379" t="s">
        <v>190</v>
      </c>
      <c r="N379" t="s">
        <v>22</v>
      </c>
      <c r="O379">
        <v>3</v>
      </c>
      <c r="P379" t="s">
        <v>201</v>
      </c>
      <c r="Q379">
        <v>120</v>
      </c>
      <c r="R379" t="str">
        <f>CONCATENATE(Module[[#This Row],[Mod]],Module[[#This Row],[Lens]])</f>
        <v>Z3</v>
      </c>
    </row>
    <row r="380" spans="6:18" x14ac:dyDescent="0.25">
      <c r="F380" t="str">
        <f>CONCATENATE(Module[[#This Row],[Voltage]],Module[[#This Row],[Mod]],Module[[#This Row],[Lens]],Module[[#This Row],[Base]])</f>
        <v>120Z4B</v>
      </c>
      <c r="G380">
        <f>Module[[#This Row],[Mod$]]+Module[[#This Row],[Bulb$]]</f>
        <v>86.29</v>
      </c>
      <c r="H380" t="s">
        <v>417</v>
      </c>
      <c r="I380">
        <v>751002310</v>
      </c>
      <c r="J380">
        <f>VLOOKUP(Module[[#This Row],[Module'#]],Components!$A:$D,4,FALSE)</f>
        <v>86.29</v>
      </c>
      <c r="M380" t="s">
        <v>189</v>
      </c>
      <c r="N380" t="s">
        <v>22</v>
      </c>
      <c r="O380">
        <v>4</v>
      </c>
      <c r="P380" t="s">
        <v>202</v>
      </c>
      <c r="Q380">
        <v>120</v>
      </c>
      <c r="R380" t="str">
        <f>CONCATENATE(Module[[#This Row],[Mod]],Module[[#This Row],[Lens]])</f>
        <v>Z4</v>
      </c>
    </row>
    <row r="381" spans="6:18" x14ac:dyDescent="0.25">
      <c r="F381" t="str">
        <f>CONCATENATE(Module[[#This Row],[Voltage]],Module[[#This Row],[Mod]],Module[[#This Row],[Lens]],Module[[#This Row],[Base]])</f>
        <v>120Z4G</v>
      </c>
      <c r="G381">
        <f>Module[[#This Row],[Mod$]]+Module[[#This Row],[Bulb$]]</f>
        <v>86.29</v>
      </c>
      <c r="H381" t="s">
        <v>417</v>
      </c>
      <c r="I381">
        <v>751002310</v>
      </c>
      <c r="J381">
        <f>VLOOKUP(Module[[#This Row],[Module'#]],Components!$A:$D,4,FALSE)</f>
        <v>86.29</v>
      </c>
      <c r="M381" t="s">
        <v>190</v>
      </c>
      <c r="N381" t="s">
        <v>22</v>
      </c>
      <c r="O381">
        <v>4</v>
      </c>
      <c r="P381" t="s">
        <v>202</v>
      </c>
      <c r="Q381">
        <v>120</v>
      </c>
      <c r="R381" t="str">
        <f>CONCATENATE(Module[[#This Row],[Mod]],Module[[#This Row],[Lens]])</f>
        <v>Z4</v>
      </c>
    </row>
    <row r="382" spans="6:18" x14ac:dyDescent="0.25">
      <c r="F382" t="str">
        <f>CONCATENATE(Module[[#This Row],[Voltage]],Module[[#This Row],[Mod]],Module[[#This Row],[Lens]],Module[[#This Row],[Base]])</f>
        <v>120Z5B</v>
      </c>
      <c r="G382">
        <f>Module[[#This Row],[Mod$]]+Module[[#This Row],[Bulb$]]</f>
        <v>86.29</v>
      </c>
      <c r="H382" t="s">
        <v>336</v>
      </c>
      <c r="I382">
        <v>751001310</v>
      </c>
      <c r="J382">
        <f>VLOOKUP(Module[[#This Row],[Module'#]],Components!$A:$D,4,FALSE)</f>
        <v>86.29</v>
      </c>
      <c r="M382" t="s">
        <v>189</v>
      </c>
      <c r="N382" t="s">
        <v>22</v>
      </c>
      <c r="O382">
        <v>5</v>
      </c>
      <c r="P382" t="s">
        <v>203</v>
      </c>
      <c r="Q382">
        <v>120</v>
      </c>
      <c r="R382" t="str">
        <f>CONCATENATE(Module[[#This Row],[Mod]],Module[[#This Row],[Lens]])</f>
        <v>Z5</v>
      </c>
    </row>
    <row r="383" spans="6:18" x14ac:dyDescent="0.25">
      <c r="F383" t="str">
        <f>CONCATENATE(Module[[#This Row],[Voltage]],Module[[#This Row],[Mod]],Module[[#This Row],[Lens]],Module[[#This Row],[Base]])</f>
        <v>120Z5G</v>
      </c>
      <c r="G383">
        <f>Module[[#This Row],[Mod$]]+Module[[#This Row],[Bulb$]]</f>
        <v>86.29</v>
      </c>
      <c r="H383" t="s">
        <v>336</v>
      </c>
      <c r="I383">
        <v>751001310</v>
      </c>
      <c r="J383">
        <f>VLOOKUP(Module[[#This Row],[Module'#]],Components!$A:$D,4,FALSE)</f>
        <v>86.29</v>
      </c>
      <c r="M383" t="s">
        <v>190</v>
      </c>
      <c r="N383" t="s">
        <v>22</v>
      </c>
      <c r="O383">
        <v>5</v>
      </c>
      <c r="P383" t="s">
        <v>203</v>
      </c>
      <c r="Q383">
        <v>120</v>
      </c>
      <c r="R383" t="str">
        <f>CONCATENATE(Module[[#This Row],[Mod]],Module[[#This Row],[Lens]])</f>
        <v>Z5</v>
      </c>
    </row>
    <row r="384" spans="6:18" x14ac:dyDescent="0.25">
      <c r="F384" t="str">
        <f>CONCATENATE(Module[[#This Row],[Voltage]],Module[[#This Row],[Mod]],Module[[#This Row],[Lens]],Module[[#This Row],[Base]])</f>
        <v>120Z6B</v>
      </c>
      <c r="G384">
        <f>Module[[#This Row],[Mod$]]+Module[[#This Row],[Bulb$]]</f>
        <v>86.29</v>
      </c>
      <c r="H384" t="s">
        <v>399</v>
      </c>
      <c r="I384">
        <v>751005310</v>
      </c>
      <c r="J384">
        <f>VLOOKUP(Module[[#This Row],[Module'#]],Components!$A:$D,4,FALSE)</f>
        <v>86.29</v>
      </c>
      <c r="M384" t="s">
        <v>189</v>
      </c>
      <c r="N384" t="s">
        <v>22</v>
      </c>
      <c r="O384">
        <v>6</v>
      </c>
      <c r="P384" t="s">
        <v>204</v>
      </c>
      <c r="Q384">
        <v>120</v>
      </c>
      <c r="R384" t="str">
        <f>CONCATENATE(Module[[#This Row],[Mod]],Module[[#This Row],[Lens]])</f>
        <v>Z6</v>
      </c>
    </row>
    <row r="385" spans="6:18" x14ac:dyDescent="0.25">
      <c r="F385" t="str">
        <f>CONCATENATE(Module[[#This Row],[Voltage]],Module[[#This Row],[Mod]],Module[[#This Row],[Lens]],Module[[#This Row],[Base]])</f>
        <v>120Z6G</v>
      </c>
      <c r="G385">
        <f>Module[[#This Row],[Mod$]]+Module[[#This Row],[Bulb$]]</f>
        <v>86.29</v>
      </c>
      <c r="H385" t="s">
        <v>399</v>
      </c>
      <c r="I385">
        <v>751005310</v>
      </c>
      <c r="J385">
        <f>VLOOKUP(Module[[#This Row],[Module'#]],Components!$A:$D,4,FALSE)</f>
        <v>86.29</v>
      </c>
      <c r="M385" t="s">
        <v>190</v>
      </c>
      <c r="N385" t="s">
        <v>22</v>
      </c>
      <c r="O385">
        <v>6</v>
      </c>
      <c r="P385" t="s">
        <v>204</v>
      </c>
      <c r="Q385">
        <v>120</v>
      </c>
      <c r="R385" t="str">
        <f>CONCATENATE(Module[[#This Row],[Mod]],Module[[#This Row],[Lens]])</f>
        <v>Z6</v>
      </c>
    </row>
    <row r="386" spans="6:18" x14ac:dyDescent="0.25">
      <c r="F386" t="str">
        <f>CONCATENATE(Module[[#This Row],[Voltage]],Module[[#This Row],[Mod]],Module[[#This Row],[Lens]],Module[[#This Row],[Base]])</f>
        <v>120Z7B</v>
      </c>
      <c r="G386">
        <f>Module[[#This Row],[Mod$]]+Module[[#This Row],[Bulb$]]</f>
        <v>86.29</v>
      </c>
      <c r="H386" t="s">
        <v>405</v>
      </c>
      <c r="I386">
        <v>751004310</v>
      </c>
      <c r="J386">
        <f>VLOOKUP(Module[[#This Row],[Module'#]],Components!$A:$D,4,FALSE)</f>
        <v>86.29</v>
      </c>
      <c r="M386" t="s">
        <v>189</v>
      </c>
      <c r="N386" t="s">
        <v>22</v>
      </c>
      <c r="O386">
        <v>7</v>
      </c>
      <c r="P386" t="s">
        <v>205</v>
      </c>
      <c r="Q386">
        <v>120</v>
      </c>
      <c r="R386" t="str">
        <f>CONCATENATE(Module[[#This Row],[Mod]],Module[[#This Row],[Lens]])</f>
        <v>Z7</v>
      </c>
    </row>
    <row r="387" spans="6:18" x14ac:dyDescent="0.25">
      <c r="F387" t="str">
        <f>CONCATENATE(Module[[#This Row],[Voltage]],Module[[#This Row],[Mod]],Module[[#This Row],[Lens]],Module[[#This Row],[Base]])</f>
        <v>120Z7G</v>
      </c>
      <c r="G387">
        <f>Module[[#This Row],[Mod$]]+Module[[#This Row],[Bulb$]]</f>
        <v>86.29</v>
      </c>
      <c r="H387" t="s">
        <v>405</v>
      </c>
      <c r="I387">
        <v>751004310</v>
      </c>
      <c r="J387">
        <f>VLOOKUP(Module[[#This Row],[Module'#]],Components!$A:$D,4,FALSE)</f>
        <v>86.29</v>
      </c>
      <c r="M387" t="s">
        <v>190</v>
      </c>
      <c r="N387" t="s">
        <v>22</v>
      </c>
      <c r="O387">
        <v>7</v>
      </c>
      <c r="P387" t="s">
        <v>205</v>
      </c>
      <c r="Q387">
        <v>120</v>
      </c>
      <c r="R387" t="str">
        <f>CONCATENATE(Module[[#This Row],[Mod]],Module[[#This Row],[Lens]])</f>
        <v>Z7</v>
      </c>
    </row>
    <row r="388" spans="6:18" x14ac:dyDescent="0.25">
      <c r="F388" t="str">
        <f>CONCATENATE(Module[[#This Row],[Voltage]],Module[[#This Row],[Mod]],Module[[#This Row],[Lens]],Module[[#This Row],[Base]])</f>
        <v>120Z8B</v>
      </c>
      <c r="G388">
        <f>Module[[#This Row],[Mod$]]+Module[[#This Row],[Bulb$]]</f>
        <v>86.29</v>
      </c>
      <c r="H388" t="s">
        <v>425</v>
      </c>
      <c r="I388">
        <v>751007310</v>
      </c>
      <c r="J388">
        <f>VLOOKUP(Module[[#This Row],[Module'#]],Components!$A:$D,4,FALSE)</f>
        <v>86.29</v>
      </c>
      <c r="M388" t="s">
        <v>189</v>
      </c>
      <c r="N388" t="s">
        <v>22</v>
      </c>
      <c r="O388">
        <v>8</v>
      </c>
      <c r="P388" t="s">
        <v>206</v>
      </c>
      <c r="Q388">
        <v>120</v>
      </c>
      <c r="R388" t="str">
        <f>CONCATENATE(Module[[#This Row],[Mod]],Module[[#This Row],[Lens]])</f>
        <v>Z8</v>
      </c>
    </row>
    <row r="389" spans="6:18" x14ac:dyDescent="0.25">
      <c r="F389" t="str">
        <f>CONCATENATE(Module[[#This Row],[Voltage]],Module[[#This Row],[Mod]],Module[[#This Row],[Lens]],Module[[#This Row],[Base]])</f>
        <v>120Z8G</v>
      </c>
      <c r="G389">
        <f>Module[[#This Row],[Mod$]]+Module[[#This Row],[Bulb$]]</f>
        <v>86.29</v>
      </c>
      <c r="H389" t="s">
        <v>425</v>
      </c>
      <c r="I389">
        <v>751007310</v>
      </c>
      <c r="J389">
        <f>VLOOKUP(Module[[#This Row],[Module'#]],Components!$A:$D,4,FALSE)</f>
        <v>86.29</v>
      </c>
      <c r="M389" t="s">
        <v>190</v>
      </c>
      <c r="N389" t="s">
        <v>22</v>
      </c>
      <c r="O389">
        <v>8</v>
      </c>
      <c r="P389" t="s">
        <v>206</v>
      </c>
      <c r="Q389">
        <v>120</v>
      </c>
      <c r="R389" t="str">
        <f>CONCATENATE(Module[[#This Row],[Mod]],Module[[#This Row],[Lens]])</f>
        <v>Z8</v>
      </c>
    </row>
    <row r="390" spans="6:18" x14ac:dyDescent="0.25">
      <c r="F390" t="str">
        <f>CONCATENATE(Module[[#This Row],[Voltage]],Module[[#This Row],[Mod]],Module[[#This Row],[Lens]],Module[[#This Row],[Base]])</f>
        <v>240Z3B</v>
      </c>
      <c r="G390">
        <f>Module[[#This Row],[Mod$]]+Module[[#This Row],[Bulb$]]</f>
        <v>86.29</v>
      </c>
      <c r="H390" t="s">
        <v>411</v>
      </c>
      <c r="I390">
        <v>751006313</v>
      </c>
      <c r="J390">
        <f>VLOOKUP(Module[[#This Row],[Module'#]],Components!$A:$D,4,FALSE)</f>
        <v>86.29</v>
      </c>
      <c r="M390" t="s">
        <v>189</v>
      </c>
      <c r="N390" t="s">
        <v>22</v>
      </c>
      <c r="O390">
        <v>3</v>
      </c>
      <c r="P390" t="s">
        <v>201</v>
      </c>
      <c r="Q390">
        <v>240</v>
      </c>
      <c r="R390" t="str">
        <f>CONCATENATE(Module[[#This Row],[Mod]],Module[[#This Row],[Lens]])</f>
        <v>Z3</v>
      </c>
    </row>
    <row r="391" spans="6:18" x14ac:dyDescent="0.25">
      <c r="F391" t="str">
        <f>CONCATENATE(Module[[#This Row],[Voltage]],Module[[#This Row],[Mod]],Module[[#This Row],[Lens]],Module[[#This Row],[Base]])</f>
        <v>240Z3G</v>
      </c>
      <c r="G391">
        <f>Module[[#This Row],[Mod$]]+Module[[#This Row],[Bulb$]]</f>
        <v>86.29</v>
      </c>
      <c r="H391" t="s">
        <v>411</v>
      </c>
      <c r="I391">
        <v>751006313</v>
      </c>
      <c r="J391">
        <f>VLOOKUP(Module[[#This Row],[Module'#]],Components!$A:$D,4,FALSE)</f>
        <v>86.29</v>
      </c>
      <c r="M391" t="s">
        <v>190</v>
      </c>
      <c r="N391" t="s">
        <v>22</v>
      </c>
      <c r="O391">
        <v>3</v>
      </c>
      <c r="P391" t="s">
        <v>201</v>
      </c>
      <c r="Q391">
        <v>240</v>
      </c>
      <c r="R391" t="str">
        <f>CONCATENATE(Module[[#This Row],[Mod]],Module[[#This Row],[Lens]])</f>
        <v>Z3</v>
      </c>
    </row>
    <row r="392" spans="6:18" x14ac:dyDescent="0.25">
      <c r="F392" t="str">
        <f>CONCATENATE(Module[[#This Row],[Voltage]],Module[[#This Row],[Mod]],Module[[#This Row],[Lens]],Module[[#This Row],[Base]])</f>
        <v>240Z4B</v>
      </c>
      <c r="G392">
        <f>Module[[#This Row],[Mod$]]+Module[[#This Row],[Bulb$]]</f>
        <v>86.29</v>
      </c>
      <c r="H392" t="s">
        <v>417</v>
      </c>
      <c r="I392">
        <v>751002313</v>
      </c>
      <c r="J392">
        <f>VLOOKUP(Module[[#This Row],[Module'#]],Components!$A:$D,4,FALSE)</f>
        <v>86.29</v>
      </c>
      <c r="M392" t="s">
        <v>189</v>
      </c>
      <c r="N392" t="s">
        <v>22</v>
      </c>
      <c r="O392">
        <v>4</v>
      </c>
      <c r="P392" t="s">
        <v>202</v>
      </c>
      <c r="Q392">
        <v>240</v>
      </c>
      <c r="R392" t="str">
        <f>CONCATENATE(Module[[#This Row],[Mod]],Module[[#This Row],[Lens]])</f>
        <v>Z4</v>
      </c>
    </row>
    <row r="393" spans="6:18" x14ac:dyDescent="0.25">
      <c r="F393" t="str">
        <f>CONCATENATE(Module[[#This Row],[Voltage]],Module[[#This Row],[Mod]],Module[[#This Row],[Lens]],Module[[#This Row],[Base]])</f>
        <v>240Z4G</v>
      </c>
      <c r="G393">
        <f>Module[[#This Row],[Mod$]]+Module[[#This Row],[Bulb$]]</f>
        <v>86.29</v>
      </c>
      <c r="H393" t="s">
        <v>417</v>
      </c>
      <c r="I393">
        <v>751002313</v>
      </c>
      <c r="J393">
        <f>VLOOKUP(Module[[#This Row],[Module'#]],Components!$A:$D,4,FALSE)</f>
        <v>86.29</v>
      </c>
      <c r="M393" t="s">
        <v>190</v>
      </c>
      <c r="N393" t="s">
        <v>22</v>
      </c>
      <c r="O393">
        <v>4</v>
      </c>
      <c r="P393" t="s">
        <v>202</v>
      </c>
      <c r="Q393">
        <v>240</v>
      </c>
      <c r="R393" t="str">
        <f>CONCATENATE(Module[[#This Row],[Mod]],Module[[#This Row],[Lens]])</f>
        <v>Z4</v>
      </c>
    </row>
    <row r="394" spans="6:18" x14ac:dyDescent="0.25">
      <c r="F394" t="str">
        <f>CONCATENATE(Module[[#This Row],[Voltage]],Module[[#This Row],[Mod]],Module[[#This Row],[Lens]],Module[[#This Row],[Base]])</f>
        <v>240Z5B</v>
      </c>
      <c r="G394">
        <f>Module[[#This Row],[Mod$]]+Module[[#This Row],[Bulb$]]</f>
        <v>86.29</v>
      </c>
      <c r="H394" t="s">
        <v>336</v>
      </c>
      <c r="I394">
        <v>751001313</v>
      </c>
      <c r="J394">
        <f>VLOOKUP(Module[[#This Row],[Module'#]],Components!$A:$D,4,FALSE)</f>
        <v>86.29</v>
      </c>
      <c r="M394" t="s">
        <v>189</v>
      </c>
      <c r="N394" t="s">
        <v>22</v>
      </c>
      <c r="O394">
        <v>5</v>
      </c>
      <c r="P394" t="s">
        <v>203</v>
      </c>
      <c r="Q394">
        <v>240</v>
      </c>
      <c r="R394" t="str">
        <f>CONCATENATE(Module[[#This Row],[Mod]],Module[[#This Row],[Lens]])</f>
        <v>Z5</v>
      </c>
    </row>
    <row r="395" spans="6:18" x14ac:dyDescent="0.25">
      <c r="F395" t="str">
        <f>CONCATENATE(Module[[#This Row],[Voltage]],Module[[#This Row],[Mod]],Module[[#This Row],[Lens]],Module[[#This Row],[Base]])</f>
        <v>240Z5G</v>
      </c>
      <c r="G395">
        <f>Module[[#This Row],[Mod$]]+Module[[#This Row],[Bulb$]]</f>
        <v>86.29</v>
      </c>
      <c r="H395" t="s">
        <v>336</v>
      </c>
      <c r="I395">
        <v>751001313</v>
      </c>
      <c r="J395">
        <f>VLOOKUP(Module[[#This Row],[Module'#]],Components!$A:$D,4,FALSE)</f>
        <v>86.29</v>
      </c>
      <c r="M395" t="s">
        <v>190</v>
      </c>
      <c r="N395" t="s">
        <v>22</v>
      </c>
      <c r="O395">
        <v>5</v>
      </c>
      <c r="P395" t="s">
        <v>203</v>
      </c>
      <c r="Q395">
        <v>240</v>
      </c>
      <c r="R395" t="str">
        <f>CONCATENATE(Module[[#This Row],[Mod]],Module[[#This Row],[Lens]])</f>
        <v>Z5</v>
      </c>
    </row>
    <row r="396" spans="6:18" x14ac:dyDescent="0.25">
      <c r="F396" t="str">
        <f>CONCATENATE(Module[[#This Row],[Voltage]],Module[[#This Row],[Mod]],Module[[#This Row],[Lens]],Module[[#This Row],[Base]])</f>
        <v>240Z6B</v>
      </c>
      <c r="G396">
        <f>Module[[#This Row],[Mod$]]+Module[[#This Row],[Bulb$]]</f>
        <v>86.29</v>
      </c>
      <c r="H396" t="s">
        <v>399</v>
      </c>
      <c r="I396">
        <v>751005313</v>
      </c>
      <c r="J396">
        <f>VLOOKUP(Module[[#This Row],[Module'#]],Components!$A:$D,4,FALSE)</f>
        <v>86.29</v>
      </c>
      <c r="M396" t="s">
        <v>189</v>
      </c>
      <c r="N396" t="s">
        <v>22</v>
      </c>
      <c r="O396">
        <v>6</v>
      </c>
      <c r="P396" t="s">
        <v>204</v>
      </c>
      <c r="Q396">
        <v>240</v>
      </c>
      <c r="R396" t="str">
        <f>CONCATENATE(Module[[#This Row],[Mod]],Module[[#This Row],[Lens]])</f>
        <v>Z6</v>
      </c>
    </row>
    <row r="397" spans="6:18" x14ac:dyDescent="0.25">
      <c r="F397" t="str">
        <f>CONCATENATE(Module[[#This Row],[Voltage]],Module[[#This Row],[Mod]],Module[[#This Row],[Lens]],Module[[#This Row],[Base]])</f>
        <v>240Z6G</v>
      </c>
      <c r="G397">
        <f>Module[[#This Row],[Mod$]]+Module[[#This Row],[Bulb$]]</f>
        <v>86.29</v>
      </c>
      <c r="H397" t="s">
        <v>399</v>
      </c>
      <c r="I397">
        <v>751005313</v>
      </c>
      <c r="J397">
        <f>VLOOKUP(Module[[#This Row],[Module'#]],Components!$A:$D,4,FALSE)</f>
        <v>86.29</v>
      </c>
      <c r="M397" t="s">
        <v>190</v>
      </c>
      <c r="N397" t="s">
        <v>22</v>
      </c>
      <c r="O397">
        <v>6</v>
      </c>
      <c r="P397" t="s">
        <v>204</v>
      </c>
      <c r="Q397">
        <v>240</v>
      </c>
      <c r="R397" t="str">
        <f>CONCATENATE(Module[[#This Row],[Mod]],Module[[#This Row],[Lens]])</f>
        <v>Z6</v>
      </c>
    </row>
    <row r="398" spans="6:18" x14ac:dyDescent="0.25">
      <c r="F398" t="str">
        <f>CONCATENATE(Module[[#This Row],[Voltage]],Module[[#This Row],[Mod]],Module[[#This Row],[Lens]],Module[[#This Row],[Base]])</f>
        <v>240Z7B</v>
      </c>
      <c r="G398">
        <f>Module[[#This Row],[Mod$]]+Module[[#This Row],[Bulb$]]</f>
        <v>86.29</v>
      </c>
      <c r="H398" t="s">
        <v>405</v>
      </c>
      <c r="I398">
        <v>751004313</v>
      </c>
      <c r="J398">
        <f>VLOOKUP(Module[[#This Row],[Module'#]],Components!$A:$D,4,FALSE)</f>
        <v>86.29</v>
      </c>
      <c r="M398" t="s">
        <v>189</v>
      </c>
      <c r="N398" t="s">
        <v>22</v>
      </c>
      <c r="O398">
        <v>7</v>
      </c>
      <c r="P398" t="s">
        <v>205</v>
      </c>
      <c r="Q398">
        <v>240</v>
      </c>
      <c r="R398" t="str">
        <f>CONCATENATE(Module[[#This Row],[Mod]],Module[[#This Row],[Lens]])</f>
        <v>Z7</v>
      </c>
    </row>
    <row r="399" spans="6:18" x14ac:dyDescent="0.25">
      <c r="F399" t="str">
        <f>CONCATENATE(Module[[#This Row],[Voltage]],Module[[#This Row],[Mod]],Module[[#This Row],[Lens]],Module[[#This Row],[Base]])</f>
        <v>240Z7G</v>
      </c>
      <c r="G399">
        <f>Module[[#This Row],[Mod$]]+Module[[#This Row],[Bulb$]]</f>
        <v>86.29</v>
      </c>
      <c r="H399" t="s">
        <v>405</v>
      </c>
      <c r="I399">
        <v>751004313</v>
      </c>
      <c r="J399">
        <f>VLOOKUP(Module[[#This Row],[Module'#]],Components!$A:$D,4,FALSE)</f>
        <v>86.29</v>
      </c>
      <c r="M399" t="s">
        <v>190</v>
      </c>
      <c r="N399" t="s">
        <v>22</v>
      </c>
      <c r="O399">
        <v>7</v>
      </c>
      <c r="P399" t="s">
        <v>205</v>
      </c>
      <c r="Q399">
        <v>240</v>
      </c>
      <c r="R399" t="str">
        <f>CONCATENATE(Module[[#This Row],[Mod]],Module[[#This Row],[Lens]])</f>
        <v>Z7</v>
      </c>
    </row>
    <row r="400" spans="6:18" x14ac:dyDescent="0.25">
      <c r="F400" t="str">
        <f>CONCATENATE(Module[[#This Row],[Voltage]],Module[[#This Row],[Mod]],Module[[#This Row],[Lens]],Module[[#This Row],[Base]])</f>
        <v>240Z8B</v>
      </c>
      <c r="G400">
        <f>Module[[#This Row],[Mod$]]+Module[[#This Row],[Bulb$]]</f>
        <v>86.29</v>
      </c>
      <c r="H400" t="s">
        <v>425</v>
      </c>
      <c r="I400">
        <v>751007313</v>
      </c>
      <c r="J400">
        <f>VLOOKUP(Module[[#This Row],[Module'#]],Components!$A:$D,4,FALSE)</f>
        <v>86.29</v>
      </c>
      <c r="M400" t="s">
        <v>189</v>
      </c>
      <c r="N400" t="s">
        <v>22</v>
      </c>
      <c r="O400">
        <v>8</v>
      </c>
      <c r="P400" t="s">
        <v>206</v>
      </c>
      <c r="Q400">
        <v>240</v>
      </c>
      <c r="R400" t="str">
        <f>CONCATENATE(Module[[#This Row],[Mod]],Module[[#This Row],[Lens]])</f>
        <v>Z8</v>
      </c>
    </row>
    <row r="401" spans="6:18" x14ac:dyDescent="0.25">
      <c r="F401" t="str">
        <f>CONCATENATE(Module[[#This Row],[Voltage]],Module[[#This Row],[Mod]],Module[[#This Row],[Lens]],Module[[#This Row],[Base]])</f>
        <v>240Z8G</v>
      </c>
      <c r="G401">
        <f>Module[[#This Row],[Mod$]]+Module[[#This Row],[Bulb$]]</f>
        <v>86.29</v>
      </c>
      <c r="H401" t="s">
        <v>425</v>
      </c>
      <c r="I401">
        <v>751007313</v>
      </c>
      <c r="J401">
        <f>VLOOKUP(Module[[#This Row],[Module'#]],Components!$A:$D,4,FALSE)</f>
        <v>86.29</v>
      </c>
      <c r="M401" t="s">
        <v>190</v>
      </c>
      <c r="N401" t="s">
        <v>22</v>
      </c>
      <c r="O401">
        <v>8</v>
      </c>
      <c r="P401" t="s">
        <v>206</v>
      </c>
      <c r="Q401">
        <v>240</v>
      </c>
      <c r="R401" t="str">
        <f>CONCATENATE(Module[[#This Row],[Mod]],Module[[#This Row],[Lens]])</f>
        <v>Z8</v>
      </c>
    </row>
  </sheetData>
  <phoneticPr fontId="4" type="noConversion"/>
  <conditionalFormatting sqref="F2:F225">
    <cfRule type="duplicateValues" dxfId="58" priority="109"/>
  </conditionalFormatting>
  <conditionalFormatting sqref="F155:F158">
    <cfRule type="duplicateValues" dxfId="57" priority="97"/>
  </conditionalFormatting>
  <conditionalFormatting sqref="F159:F162">
    <cfRule type="duplicateValues" dxfId="56" priority="96"/>
  </conditionalFormatting>
  <conditionalFormatting sqref="F163:F168">
    <cfRule type="duplicateValues" dxfId="55" priority="95"/>
  </conditionalFormatting>
  <conditionalFormatting sqref="F169:F170">
    <cfRule type="duplicateValues" dxfId="54" priority="93"/>
  </conditionalFormatting>
  <conditionalFormatting sqref="F169:F174">
    <cfRule type="duplicateValues" dxfId="53" priority="94"/>
  </conditionalFormatting>
  <conditionalFormatting sqref="F171:F174">
    <cfRule type="duplicateValues" dxfId="52" priority="92"/>
  </conditionalFormatting>
  <conditionalFormatting sqref="F179:F182">
    <cfRule type="duplicateValues" dxfId="51" priority="91"/>
  </conditionalFormatting>
  <conditionalFormatting sqref="F183:F184">
    <cfRule type="duplicateValues" dxfId="50" priority="90"/>
  </conditionalFormatting>
  <conditionalFormatting sqref="F185:F190">
    <cfRule type="duplicateValues" dxfId="49" priority="89"/>
  </conditionalFormatting>
  <conditionalFormatting sqref="F191:F196 F213:F225">
    <cfRule type="duplicateValues" dxfId="48" priority="105"/>
  </conditionalFormatting>
  <conditionalFormatting sqref="F197:F200">
    <cfRule type="duplicateValues" dxfId="47" priority="86"/>
  </conditionalFormatting>
  <conditionalFormatting sqref="F201:F204">
    <cfRule type="duplicateValues" dxfId="46" priority="103"/>
  </conditionalFormatting>
  <conditionalFormatting sqref="F203:F204">
    <cfRule type="duplicateValues" dxfId="45" priority="84"/>
  </conditionalFormatting>
  <conditionalFormatting sqref="F205">
    <cfRule type="duplicateValues" dxfId="44" priority="82"/>
    <cfRule type="duplicateValues" dxfId="43" priority="83"/>
  </conditionalFormatting>
  <conditionalFormatting sqref="F206">
    <cfRule type="duplicateValues" dxfId="42" priority="79"/>
  </conditionalFormatting>
  <conditionalFormatting sqref="F206:F208">
    <cfRule type="duplicateValues" dxfId="41" priority="80"/>
  </conditionalFormatting>
  <conditionalFormatting sqref="F207:F208">
    <cfRule type="duplicateValues" dxfId="40" priority="81"/>
  </conditionalFormatting>
  <conditionalFormatting sqref="F209">
    <cfRule type="duplicateValues" dxfId="39" priority="77"/>
    <cfRule type="duplicateValues" dxfId="38" priority="78"/>
  </conditionalFormatting>
  <conditionalFormatting sqref="F210">
    <cfRule type="duplicateValues" dxfId="37" priority="74"/>
    <cfRule type="duplicateValues" dxfId="36" priority="76"/>
  </conditionalFormatting>
  <conditionalFormatting sqref="F210:F212">
    <cfRule type="duplicateValues" dxfId="35" priority="75"/>
  </conditionalFormatting>
  <conditionalFormatting sqref="F211">
    <cfRule type="duplicateValues" dxfId="34" priority="72"/>
    <cfRule type="duplicateValues" dxfId="33" priority="73"/>
  </conditionalFormatting>
  <conditionalFormatting sqref="F212">
    <cfRule type="duplicateValues" dxfId="32" priority="70"/>
    <cfRule type="duplicateValues" dxfId="31" priority="71"/>
  </conditionalFormatting>
  <conditionalFormatting sqref="F213:F225">
    <cfRule type="duplicateValues" dxfId="30" priority="110"/>
  </conditionalFormatting>
  <conditionalFormatting sqref="F226:F401">
    <cfRule type="duplicateValues" dxfId="29" priority="112"/>
  </conditionalFormatting>
  <conditionalFormatting sqref="F331:F334">
    <cfRule type="duplicateValues" dxfId="28" priority="25"/>
  </conditionalFormatting>
  <conditionalFormatting sqref="F335:F338">
    <cfRule type="duplicateValues" dxfId="27" priority="24"/>
  </conditionalFormatting>
  <conditionalFormatting sqref="F339:F344">
    <cfRule type="duplicateValues" dxfId="26" priority="23"/>
  </conditionalFormatting>
  <conditionalFormatting sqref="F345:F346">
    <cfRule type="duplicateValues" dxfId="25" priority="21"/>
  </conditionalFormatting>
  <conditionalFormatting sqref="F345:F350">
    <cfRule type="duplicateValues" dxfId="24" priority="22"/>
  </conditionalFormatting>
  <conditionalFormatting sqref="F347:F350">
    <cfRule type="duplicateValues" dxfId="23" priority="20"/>
  </conditionalFormatting>
  <conditionalFormatting sqref="F355:F358">
    <cfRule type="duplicateValues" dxfId="22" priority="19"/>
  </conditionalFormatting>
  <conditionalFormatting sqref="F359:F360">
    <cfRule type="duplicateValues" dxfId="21" priority="18"/>
  </conditionalFormatting>
  <conditionalFormatting sqref="F361:F366">
    <cfRule type="duplicateValues" dxfId="20" priority="17"/>
  </conditionalFormatting>
  <conditionalFormatting sqref="F367:F372 F389:F401">
    <cfRule type="duplicateValues" dxfId="19" priority="27"/>
  </conditionalFormatting>
  <conditionalFormatting sqref="F373:F376">
    <cfRule type="duplicateValues" dxfId="18" priority="16"/>
  </conditionalFormatting>
  <conditionalFormatting sqref="F377:F380">
    <cfRule type="duplicateValues" dxfId="17" priority="26"/>
  </conditionalFormatting>
  <conditionalFormatting sqref="F379:F380">
    <cfRule type="duplicateValues" dxfId="16" priority="15"/>
  </conditionalFormatting>
  <conditionalFormatting sqref="F381">
    <cfRule type="duplicateValues" dxfId="15" priority="13"/>
    <cfRule type="duplicateValues" dxfId="14" priority="14"/>
  </conditionalFormatting>
  <conditionalFormatting sqref="F382">
    <cfRule type="duplicateValues" dxfId="13" priority="10"/>
  </conditionalFormatting>
  <conditionalFormatting sqref="F382:F384">
    <cfRule type="duplicateValues" dxfId="12" priority="11"/>
  </conditionalFormatting>
  <conditionalFormatting sqref="F383:F384">
    <cfRule type="duplicateValues" dxfId="11" priority="12"/>
  </conditionalFormatting>
  <conditionalFormatting sqref="F385">
    <cfRule type="duplicateValues" dxfId="10" priority="8"/>
    <cfRule type="duplicateValues" dxfId="9" priority="9"/>
  </conditionalFormatting>
  <conditionalFormatting sqref="F386">
    <cfRule type="duplicateValues" dxfId="8" priority="5"/>
    <cfRule type="duplicateValues" dxfId="7" priority="7"/>
  </conditionalFormatting>
  <conditionalFormatting sqref="F386:F388">
    <cfRule type="duplicateValues" dxfId="6" priority="6"/>
  </conditionalFormatting>
  <conditionalFormatting sqref="F387">
    <cfRule type="duplicateValues" dxfId="5" priority="3"/>
    <cfRule type="duplicateValues" dxfId="4" priority="4"/>
  </conditionalFormatting>
  <conditionalFormatting sqref="F388">
    <cfRule type="duplicateValues" dxfId="3" priority="1"/>
    <cfRule type="duplicateValues" dxfId="2" priority="2"/>
  </conditionalFormatting>
  <conditionalFormatting sqref="F389:F401">
    <cfRule type="duplicateValues" dxfId="1" priority="29"/>
  </conditionalFormatting>
  <dataValidations count="1">
    <dataValidation type="textLength" allowBlank="1" showErrorMessage="1" errorTitle="Too Long" sqref="B1:B1048576" xr:uid="{B62359D5-8C51-4636-8511-FF624D855554}">
      <formula1>0</formula1>
      <formula2>30</formula2>
    </dataValidation>
  </dataValidations>
  <pageMargins left="0.7" right="0.7" top="0.75" bottom="0.75" header="0.3" footer="0.3"/>
  <pageSetup orientation="portrait" horizontalDpi="0" verticalDpi="0" r:id="rId1"/>
  <headerFooter>
    <oddFooter xml:space="preserve">&amp;L_x000D_&amp;1#&amp;"Calibri"&amp;8&amp;K000000   Rockwell Automation Company 'Public' </oddFooter>
  </headerFooter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a 7 b d 8 3 e - c c 4 7 - 4 c 5 9 - b 1 c c - 9 4 8 7 e f f 1 b f b 7 "   x m l n s = " h t t p : / / s c h e m a s . m i c r o s o f t . c o m / D a t a M a s h u p " > A A A A A P I E A A B Q S w M E F A A C A A g A U 4 l c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F O J X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i V x a q g r x x u s B A A C C A w A A E w A c A E Z v c m 1 1 b G F z L 1 N l Y 3 R p b 2 4 x L m 0 g o h g A K K A U A A A A A A A A A A A A A A A A A A A A A A A A A A A A d V P B b u I w E L 0 j 8 Q + z 7 g W 0 W S R o y 2 E r D i i w V b V b S g n V H g A h x x 6 C 1 S R G t k O F E P / e c d K 0 y + 4 2 h / h p 3 v j N m 7 F t U T i l c 4 i q t X v T b D Q b d s s N S r h g M t Y w N U o g 3 H P r 0 M B j g e b A Y A A p u m Y D 6 I t 0 Y Y g f w F A I t L Y z 4 o 7 H 3 G L r h 0 q x E + r c Y e 5 s i 4 X f l 0 8 W j V 0 K I r m x 3 e V D j i O j 9 g j f Y K b F 8 w u m K Q w L p z P u n Q R w l 4 v l S I s i 8 w L L M x t 1 k b N o h w s h Y 9 Y O Y B E a 5 A 4 n f K + S U m x q 9 A 6 N U 2 g H z h S 4 a g e V + Q u 2 p h b X / 2 j 7 D q v G j o t I b D H j A 8 a C O 4 f Z g P 1 / w + q 0 8 O v q X Z j a J 5 K m O N M v 1 u v N e U w D i T C l S f t Y 6 9 P i A S A X W 2 g t f u J h R T v Z F 9 Y G n k u K T G / D M n L d j x h o A + + B f i 9 i 7 Y + 2 w i 3 P E y o + P + z w o / j c 8 N x u t M l C n R Z Z 7 k l v 4 9 x q c D y y 8 W a z J i t I V h w l g S R 8 C u D I o q 8 R h O Q x 1 Q l M i i x G w / x B u f 5 V x 6 u d T h 8 W Z p j p P Y l W t f 4 Y Q U W 8 h V t / e Q 2 o R n U V S Z h N e e I 9 s H F h 1 r + U d R 6 P l B V A h + I x D a h M u w 3 L x W i Z m F 0 J n x N 4 d C X J p U R Z i g w n T 9 M y M S r i t 7 z f K p W C G 1 n j b g 1 6 N b j 0 4 G H s / 6 E 2 2 K 1 B r w a X N b i q w b U H 9 4 o e l a N 7 z U 7 t Z k P l n 4 3 l 5 h V Q S w E C L Q A U A A I A C A B T i V x a N u M / H 6 U A A A D 3 A A A A E g A A A A A A A A A A A A A A A A A A A A A A Q 2 9 u Z m l n L 1 B h Y 2 t h Z 2 U u e G 1 s U E s B A i 0 A F A A C A A g A U 4 l c W g / K 6 a u k A A A A 6 Q A A A B M A A A A A A A A A A A A A A A A A 8 Q A A A F t D b 2 5 0 Z W 5 0 X 1 R 5 c G V z X S 5 4 b W x Q S w E C L Q A U A A I A C A B T i V x a q g r x x u s B A A C C A w A A E w A A A A A A A A A A A A A A A A D i A Q A A R m 9 y b X V s Y X M v U 2 V j d G l v b j E u b V B L B Q Y A A A A A A w A D A M I A A A A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s D g A A A A A A A E o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k Y m 8 l M j B Q c m l j Z S U y M E 1 h c 3 R l c i U y M F F 1 Z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M Y X N 0 V X B k Y X R l Z C I g V m F s d W U 9 I m Q y M D I 1 L T A y L T I 4 V D I z O j E w O j M 5 L j c 3 N z g y N j l a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k Y m 9 f U H J p Y 2 V f T W F z d G V y X 1 F 1 Z X J 5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D b 2 x 1 b W 5 U e X B l c y I g V m F s d W U 9 I n N B d 1 l H R V J F S i I g L z 4 8 R W 5 0 c n k g V H l w Z T 0 i R m l s b E N v b H V t b k 5 h b W V z I i B W Y W x 1 Z T 0 i c 1 s m c X V v d D t T K 1 M g Q 2 F 0 Y W x v Z y B O d W 1 i Z X I m c X V v d D s s J n F 1 b 3 Q 7 R G V z Y 3 J p c H R p b 2 4 m c X V v d D s s J n F 1 b 3 Q 7 U 2 V l I G F s c 2 8 m c X V v d D s s J n F 1 b 3 Q 7 T G l z d C B Q c m l j Z S Z x d W 9 0 O y w m c X V v d D t D Z G 5 f T G l z d C Z x d W 9 0 O y w m c X V v d D t F Z m Z f R G F 0 Z S Z x d W 9 0 O 1 0 i I C 8 + P E V u d H J 5 I F R 5 c G U 9 I k Z p b G x T d G F 0 d X M i I F Z h b H V l P S J z Q 2 9 t c G x l d G U i I C 8 + P E V u d H J 5 I F R 5 c G U 9 I l F 1 Z X J 5 S U Q i I F Z h b H V l P S J z O G U 0 Y 2 N k Y 2 Q t M D V m M C 0 0 Z j Z k L T k 2 O D Y t Z m I z M W U z N D R k Z G M 1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D g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i b y B Q c m l j Z S B N Y X N 0 Z X I g U X V l c n k v Q X V 0 b 1 J l b W 9 2 Z W R D b 2 x 1 b W 5 z M S 5 7 U y t T I E N h d G F s b 2 c g T n V t Y m V y L D B 9 J n F 1 b 3 Q 7 L C Z x d W 9 0 O 1 N l Y 3 R p b 2 4 x L 2 R i b y B Q c m l j Z S B N Y X N 0 Z X I g U X V l c n k v Q X V 0 b 1 J l b W 9 2 Z W R D b 2 x 1 b W 5 z M S 5 7 R G V z Y 3 J p c H R p b 2 4 s M X 0 m c X V v d D s s J n F 1 b 3 Q 7 U 2 V j d G l v b j E v Z G J v I F B y a W N l I E 1 h c 3 R l c i B R d W V y e S 9 B d X R v U m V t b 3 Z l Z E N v b H V t b n M x L n t T Z W U g Y W x z b y w y f S Z x d W 9 0 O y w m c X V v d D t T Z W N 0 a W 9 u M S 9 k Y m 8 g U H J p Y 2 U g T W F z d G V y I F F 1 Z X J 5 L 0 F 1 d G 9 S Z W 1 v d m V k Q 2 9 s d W 1 u c z E u e 0 x p c 3 Q g U H J p Y 2 U s M 3 0 m c X V v d D s s J n F 1 b 3 Q 7 U 2 V j d G l v b j E v Z G J v I F B y a W N l I E 1 h c 3 R l c i B R d W V y e S 9 B d X R v U m V t b 3 Z l Z E N v b H V t b n M x L n t D Z G 5 f T G l z d C w 0 f S Z x d W 9 0 O y w m c X V v d D t T Z W N 0 a W 9 u M S 9 k Y m 8 g U H J p Y 2 U g T W F z d G V y I F F 1 Z X J 5 L 0 F 1 d G 9 S Z W 1 v d m V k Q 2 9 s d W 1 u c z E u e 0 V m Z l 9 E Y X R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R i b y B Q c m l j Z S B N Y X N 0 Z X I g U X V l c n k v Q X V 0 b 1 J l b W 9 2 Z W R D b 2 x 1 b W 5 z M S 5 7 U y t T I E N h d G F s b 2 c g T n V t Y m V y L D B 9 J n F 1 b 3 Q 7 L C Z x d W 9 0 O 1 N l Y 3 R p b 2 4 x L 2 R i b y B Q c m l j Z S B N Y X N 0 Z X I g U X V l c n k v Q X V 0 b 1 J l b W 9 2 Z W R D b 2 x 1 b W 5 z M S 5 7 R G V z Y 3 J p c H R p b 2 4 s M X 0 m c X V v d D s s J n F 1 b 3 Q 7 U 2 V j d G l v b j E v Z G J v I F B y a W N l I E 1 h c 3 R l c i B R d W V y e S 9 B d X R v U m V t b 3 Z l Z E N v b H V t b n M x L n t T Z W U g Y W x z b y w y f S Z x d W 9 0 O y w m c X V v d D t T Z W N 0 a W 9 u M S 9 k Y m 8 g U H J p Y 2 U g T W F z d G V y I F F 1 Z X J 5 L 0 F 1 d G 9 S Z W 1 v d m V k Q 2 9 s d W 1 u c z E u e 0 x p c 3 Q g U H J p Y 2 U s M 3 0 m c X V v d D s s J n F 1 b 3 Q 7 U 2 V j d G l v b j E v Z G J v I F B y a W N l I E 1 h c 3 R l c i B R d W V y e S 9 B d X R v U m V t b 3 Z l Z E N v b H V t b n M x L n t D Z G 5 f T G l z d C w 0 f S Z x d W 9 0 O y w m c X V v d D t T Z W N 0 a W 9 u M S 9 k Y m 8 g U H J p Y 2 U g T W F z d G V y I F F 1 Z X J 5 L 0 F 1 d G 9 S Z W 1 v d m V k Q 2 9 s d W 1 u c z E u e 0 V m Z l 9 E Y X R l L D V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R i b y U y M F B y a W N l J T I w T W F z d G V y J T I w U X V l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J v J T I w U H J p Y 2 U l M j B N Y X N 0 Z X I l M j B R d W V y e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m 8 l M j B Q c m l j Z S U y M E 1 h c 3 R l c i U y M F F 1 Z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J v J T I w U H J p Y 2 U l M j B N Y X N 0 Z X I l M j B R d W V y e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i b y U y M F B y a W N l J T I w T W F z d G V y J T I w U X V l c n k v X 2 R i b 1 9 Q c m l j Z S U y M E 1 h c 3 R l c i U y M E R h d G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i 0 k 2 h M C M 0 q n o 6 T k q f Q e w Q A A A A A C A A A A A A A Q Z g A A A A E A A C A A A A D X Y A s U p d o Z X g t A s 6 Z h Q J o d Q w A G 6 9 i 2 9 e S R r q w F I 9 a / B g A A A A A O g A A A A A I A A C A A A A A p v R u 8 a j F m i M P o C A L O 4 G y r g 6 u x g T E f 7 w B n c W B p E S Y Y O l A A A A B + + z 8 n z h 5 + Z E 1 u Y R 2 r K o r M k m c w G Z E e Z T 4 l b a E G w + 2 x 9 M f J E 2 C U 7 4 G z 2 W G o 8 3 g O m + + H n K d 4 X f g i y K k 8 0 N Y 9 v g N S / K E D M U r n a B 4 n m J y o N L J 0 Q 0 A A A A B D n B C f 5 r Q + Q O 0 t N 1 R L z z A 4 9 P 8 I b A l / x 6 m M Q P w j 7 4 m l s f e U A B E 5 b x L b M / / 1 C D / c D F 9 f E N H y w + + f 8 0 f 1 g e B r + p h o < / D a t a M a s h u p > 
</file>

<file path=customXml/itemProps1.xml><?xml version="1.0" encoding="utf-8"?>
<ds:datastoreItem xmlns:ds="http://schemas.openxmlformats.org/officeDocument/2006/customXml" ds:itemID="{CEE961BA-F7AE-496C-86C3-F1816446E1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WLT50 Price Configurator</vt:lpstr>
      <vt:lpstr>Components</vt:lpstr>
      <vt:lpstr>Tables</vt:lpstr>
      <vt:lpstr>'WLT50 Price Configurator'!Print_Area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A. Sears</dc:creator>
  <cp:lastModifiedBy>Claudia Sears</cp:lastModifiedBy>
  <cp:lastPrinted>2023-01-13T23:24:23Z</cp:lastPrinted>
  <dcterms:created xsi:type="dcterms:W3CDTF">2023-01-13T21:15:43Z</dcterms:created>
  <dcterms:modified xsi:type="dcterms:W3CDTF">2025-02-28T23:12:23Z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7d27c0-b6cd-40f3-a0e1-631f68c80666_Enabled">
    <vt:lpwstr>true</vt:lpwstr>
  </property>
  <property fmtid="{D5CDD505-2E9C-101B-9397-08002B2CF9AE}" pid="3" name="MSIP_Label_937d27c0-b6cd-40f3-a0e1-631f68c80666_SetDate">
    <vt:lpwstr>2023-04-13T21:46:28Z</vt:lpwstr>
  </property>
  <property fmtid="{D5CDD505-2E9C-101B-9397-08002B2CF9AE}" pid="4" name="MSIP_Label_937d27c0-b6cd-40f3-a0e1-631f68c80666_Method">
    <vt:lpwstr>Privileged</vt:lpwstr>
  </property>
  <property fmtid="{D5CDD505-2E9C-101B-9397-08002B2CF9AE}" pid="5" name="MSIP_Label_937d27c0-b6cd-40f3-a0e1-631f68c80666_Name">
    <vt:lpwstr>937d27c0-b6cd-40f3-a0e1-631f68c80666</vt:lpwstr>
  </property>
  <property fmtid="{D5CDD505-2E9C-101B-9397-08002B2CF9AE}" pid="6" name="MSIP_Label_937d27c0-b6cd-40f3-a0e1-631f68c80666_SiteId">
    <vt:lpwstr>855b093e-7340-45c7-9f0c-96150415893e</vt:lpwstr>
  </property>
  <property fmtid="{D5CDD505-2E9C-101B-9397-08002B2CF9AE}" pid="7" name="MSIP_Label_937d27c0-b6cd-40f3-a0e1-631f68c80666_ActionId">
    <vt:lpwstr>232be8c5-a1f1-4723-98f2-37beac899dd5</vt:lpwstr>
  </property>
  <property fmtid="{D5CDD505-2E9C-101B-9397-08002B2CF9AE}" pid="8" name="MSIP_Label_937d27c0-b6cd-40f3-a0e1-631f68c80666_ContentBits">
    <vt:lpwstr>2</vt:lpwstr>
  </property>
</Properties>
</file>