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ockwellautomation-my.sharepoint.com/personal/casears_rockwellautomation_com/Documents/Documents/Price Master Database/2019-2023/FY2023-06-04 APA Canada/"/>
    </mc:Choice>
  </mc:AlternateContent>
  <xr:revisionPtr revIDLastSave="1307" documentId="8_{DA6362C9-B6DA-4237-99E0-CC873F593B34}" xr6:coauthVersionLast="47" xr6:coauthVersionMax="47" xr10:uidLastSave="{7DB740FF-C8FD-42BB-8BBB-7B15493B2E39}"/>
  <workbookProtection workbookAlgorithmName="SHA-512" workbookHashValue="pyGWK0alG/iCv+5t117EoIZ7jt4EmpXqyt877N9vASPt55nrQ/k5Rl9TlnzrEUdspQzbDIjqNYDS1UeIUgi2vA==" workbookSaltValue="Q4Qkx2CdCTOxCdaTAi5TIw==" workbookSpinCount="100000" lockStructure="1"/>
  <bookViews>
    <workbookView xWindow="1320" yWindow="210" windowWidth="33765" windowHeight="19200" xr2:uid="{4FB7388E-A151-4FC8-B802-B8DC9E6AD953}"/>
  </bookViews>
  <sheets>
    <sheet name="WLT50 Price Configurator" sheetId="1" r:id="rId1"/>
    <sheet name="Components" sheetId="3" state="hidden" r:id="rId2"/>
    <sheet name="Tables" sheetId="2" state="hidden" r:id="rId3"/>
  </sheets>
  <definedNames>
    <definedName name="ExternalData_1" localSheetId="1" hidden="1">Components!$A$1:$F$221</definedName>
    <definedName name="_xlnm.Print_Area" localSheetId="0">'WLT50 Price Configurator'!$A$1:$M$20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1" l="1"/>
  <c r="R449" i="2"/>
  <c r="J449" i="2"/>
  <c r="G449" i="2" s="1"/>
  <c r="F449" i="2"/>
  <c r="R447" i="2"/>
  <c r="J447" i="2"/>
  <c r="G447" i="2" s="1"/>
  <c r="F447" i="2"/>
  <c r="R445" i="2"/>
  <c r="J445" i="2"/>
  <c r="G445" i="2" s="1"/>
  <c r="F445" i="2"/>
  <c r="R443" i="2"/>
  <c r="J443" i="2"/>
  <c r="G443" i="2" s="1"/>
  <c r="F443" i="2"/>
  <c r="R441" i="2"/>
  <c r="J441" i="2"/>
  <c r="G441" i="2" s="1"/>
  <c r="F441" i="2"/>
  <c r="R439" i="2"/>
  <c r="J439" i="2"/>
  <c r="G439" i="2" s="1"/>
  <c r="F439" i="2"/>
  <c r="R437" i="2"/>
  <c r="J437" i="2"/>
  <c r="G437" i="2" s="1"/>
  <c r="F437" i="2"/>
  <c r="R435" i="2"/>
  <c r="J435" i="2"/>
  <c r="G435" i="2" s="1"/>
  <c r="F435" i="2"/>
  <c r="R433" i="2"/>
  <c r="J433" i="2"/>
  <c r="G433" i="2" s="1"/>
  <c r="F433" i="2"/>
  <c r="R431" i="2"/>
  <c r="J431" i="2"/>
  <c r="G431" i="2" s="1"/>
  <c r="F431" i="2"/>
  <c r="R429" i="2"/>
  <c r="J429" i="2"/>
  <c r="G429" i="2" s="1"/>
  <c r="F429" i="2"/>
  <c r="R427" i="2"/>
  <c r="J427" i="2"/>
  <c r="G427" i="2" s="1"/>
  <c r="F427" i="2"/>
  <c r="R425" i="2"/>
  <c r="J425" i="2"/>
  <c r="G425" i="2" s="1"/>
  <c r="F425" i="2"/>
  <c r="R423" i="2"/>
  <c r="J423" i="2"/>
  <c r="G423" i="2" s="1"/>
  <c r="F423" i="2"/>
  <c r="R421" i="2"/>
  <c r="J421" i="2"/>
  <c r="G421" i="2" s="1"/>
  <c r="F421" i="2"/>
  <c r="R419" i="2"/>
  <c r="J419" i="2"/>
  <c r="G419" i="2" s="1"/>
  <c r="F419" i="2"/>
  <c r="R417" i="2"/>
  <c r="J417" i="2"/>
  <c r="G417" i="2" s="1"/>
  <c r="F417" i="2"/>
  <c r="R415" i="2"/>
  <c r="F415" i="2"/>
  <c r="R413" i="2"/>
  <c r="F413" i="2"/>
  <c r="R411" i="2"/>
  <c r="F411" i="2"/>
  <c r="R409" i="2"/>
  <c r="F409" i="2"/>
  <c r="R407" i="2"/>
  <c r="F407" i="2"/>
  <c r="R405" i="2"/>
  <c r="F405" i="2"/>
  <c r="R403" i="2"/>
  <c r="F403" i="2"/>
  <c r="R401" i="2"/>
  <c r="L401" i="2"/>
  <c r="J401" i="2"/>
  <c r="F401" i="2"/>
  <c r="R399" i="2"/>
  <c r="L399" i="2"/>
  <c r="J399" i="2"/>
  <c r="F399" i="2"/>
  <c r="R397" i="2"/>
  <c r="L397" i="2"/>
  <c r="J397" i="2"/>
  <c r="F397" i="2"/>
  <c r="R395" i="2"/>
  <c r="L395" i="2"/>
  <c r="J395" i="2"/>
  <c r="F395" i="2"/>
  <c r="R393" i="2"/>
  <c r="L393" i="2"/>
  <c r="J393" i="2"/>
  <c r="F393" i="2"/>
  <c r="R391" i="2"/>
  <c r="L391" i="2"/>
  <c r="J391" i="2"/>
  <c r="F391" i="2"/>
  <c r="R389" i="2"/>
  <c r="L389" i="2"/>
  <c r="J389" i="2"/>
  <c r="F389" i="2"/>
  <c r="R387" i="2"/>
  <c r="L387" i="2"/>
  <c r="J387" i="2"/>
  <c r="F387" i="2"/>
  <c r="R385" i="2"/>
  <c r="L385" i="2"/>
  <c r="J385" i="2"/>
  <c r="F385" i="2"/>
  <c r="R383" i="2"/>
  <c r="L383" i="2"/>
  <c r="J383" i="2"/>
  <c r="F383" i="2"/>
  <c r="R381" i="2"/>
  <c r="L381" i="2"/>
  <c r="J381" i="2"/>
  <c r="F381" i="2"/>
  <c r="R379" i="2"/>
  <c r="L379" i="2"/>
  <c r="J379" i="2"/>
  <c r="F379" i="2"/>
  <c r="R377" i="2"/>
  <c r="L377" i="2"/>
  <c r="J377" i="2"/>
  <c r="F377" i="2"/>
  <c r="R375" i="2"/>
  <c r="L375" i="2"/>
  <c r="J375" i="2"/>
  <c r="F375" i="2"/>
  <c r="R373" i="2"/>
  <c r="L373" i="2"/>
  <c r="J373" i="2"/>
  <c r="F373" i="2"/>
  <c r="R371" i="2"/>
  <c r="L371" i="2"/>
  <c r="J371" i="2"/>
  <c r="F371" i="2"/>
  <c r="R369" i="2"/>
  <c r="L369" i="2"/>
  <c r="J369" i="2"/>
  <c r="F369" i="2"/>
  <c r="R367" i="2"/>
  <c r="L367" i="2"/>
  <c r="J367" i="2"/>
  <c r="F367" i="2"/>
  <c r="R365" i="2"/>
  <c r="L365" i="2"/>
  <c r="J365" i="2"/>
  <c r="F365" i="2"/>
  <c r="R363" i="2"/>
  <c r="L363" i="2"/>
  <c r="J363" i="2"/>
  <c r="F363" i="2"/>
  <c r="R361" i="2"/>
  <c r="L361" i="2"/>
  <c r="J361" i="2"/>
  <c r="F361" i="2"/>
  <c r="R359" i="2"/>
  <c r="L359" i="2"/>
  <c r="J359" i="2"/>
  <c r="F359" i="2"/>
  <c r="R357" i="2"/>
  <c r="L357" i="2"/>
  <c r="J357" i="2"/>
  <c r="F357" i="2"/>
  <c r="R355" i="2"/>
  <c r="L355" i="2"/>
  <c r="J355" i="2"/>
  <c r="F355" i="2"/>
  <c r="F353" i="2"/>
  <c r="F351" i="2"/>
  <c r="F349" i="2"/>
  <c r="F347" i="2"/>
  <c r="F345" i="2"/>
  <c r="F343" i="2"/>
  <c r="F341" i="2"/>
  <c r="F339" i="2"/>
  <c r="F337" i="2"/>
  <c r="F335" i="2"/>
  <c r="F333" i="2"/>
  <c r="F331" i="2"/>
  <c r="F329" i="2"/>
  <c r="F327" i="2"/>
  <c r="F325" i="2"/>
  <c r="R323" i="2"/>
  <c r="J323" i="2"/>
  <c r="G323" i="2" s="1"/>
  <c r="F323" i="2"/>
  <c r="R321" i="2"/>
  <c r="J321" i="2"/>
  <c r="G321" i="2" s="1"/>
  <c r="F321" i="2"/>
  <c r="F319" i="2"/>
  <c r="F317" i="2"/>
  <c r="F315" i="2"/>
  <c r="F313" i="2"/>
  <c r="F311" i="2"/>
  <c r="F309" i="2"/>
  <c r="F307" i="2"/>
  <c r="R305" i="2"/>
  <c r="F305" i="2"/>
  <c r="R303" i="2"/>
  <c r="F303" i="2"/>
  <c r="R301" i="2"/>
  <c r="F301" i="2"/>
  <c r="R299" i="2"/>
  <c r="F299" i="2"/>
  <c r="R297" i="2"/>
  <c r="F297" i="2"/>
  <c r="R295" i="2"/>
  <c r="F295" i="2"/>
  <c r="R293" i="2"/>
  <c r="F293" i="2"/>
  <c r="R291" i="2"/>
  <c r="F291" i="2"/>
  <c r="R289" i="2"/>
  <c r="F289" i="2"/>
  <c r="R287" i="2"/>
  <c r="F287" i="2"/>
  <c r="R285" i="2"/>
  <c r="F285" i="2"/>
  <c r="R283" i="2"/>
  <c r="F283" i="2"/>
  <c r="R281" i="2"/>
  <c r="F281" i="2"/>
  <c r="R279" i="2"/>
  <c r="F279" i="2"/>
  <c r="R277" i="2"/>
  <c r="F277" i="2"/>
  <c r="R275" i="2"/>
  <c r="F275" i="2"/>
  <c r="R273" i="2"/>
  <c r="F273" i="2"/>
  <c r="R271" i="2"/>
  <c r="F271" i="2"/>
  <c r="F269" i="2"/>
  <c r="F267" i="2"/>
  <c r="F265" i="2"/>
  <c r="R263" i="2"/>
  <c r="F263" i="2"/>
  <c r="R261" i="2"/>
  <c r="F261" i="2"/>
  <c r="F259" i="2"/>
  <c r="R257" i="2"/>
  <c r="L257" i="2"/>
  <c r="J257" i="2"/>
  <c r="F257" i="2"/>
  <c r="R255" i="2"/>
  <c r="L255" i="2"/>
  <c r="J255" i="2"/>
  <c r="F255" i="2"/>
  <c r="R253" i="2"/>
  <c r="L253" i="2"/>
  <c r="J253" i="2"/>
  <c r="F253" i="2"/>
  <c r="R251" i="2"/>
  <c r="L251" i="2"/>
  <c r="J251" i="2"/>
  <c r="F251" i="2"/>
  <c r="R249" i="2"/>
  <c r="L249" i="2"/>
  <c r="G249" i="2" s="1"/>
  <c r="J249" i="2"/>
  <c r="F249" i="2"/>
  <c r="R247" i="2"/>
  <c r="L247" i="2"/>
  <c r="J247" i="2"/>
  <c r="F247" i="2"/>
  <c r="R245" i="2"/>
  <c r="L245" i="2"/>
  <c r="J245" i="2"/>
  <c r="F245" i="2"/>
  <c r="R243" i="2"/>
  <c r="L243" i="2"/>
  <c r="J243" i="2"/>
  <c r="F243" i="2"/>
  <c r="R241" i="2"/>
  <c r="L241" i="2"/>
  <c r="J241" i="2"/>
  <c r="F241" i="2"/>
  <c r="R239" i="2"/>
  <c r="L239" i="2"/>
  <c r="J239" i="2"/>
  <c r="F239" i="2"/>
  <c r="R237" i="2"/>
  <c r="L237" i="2"/>
  <c r="J237" i="2"/>
  <c r="F237" i="2"/>
  <c r="R235" i="2"/>
  <c r="L235" i="2"/>
  <c r="J235" i="2"/>
  <c r="F235" i="2"/>
  <c r="R233" i="2"/>
  <c r="L233" i="2"/>
  <c r="J233" i="2"/>
  <c r="F233" i="2"/>
  <c r="R231" i="2"/>
  <c r="L231" i="2"/>
  <c r="J231" i="2"/>
  <c r="F231" i="2"/>
  <c r="R229" i="2"/>
  <c r="L229" i="2"/>
  <c r="J229" i="2"/>
  <c r="F229" i="2"/>
  <c r="R227" i="2"/>
  <c r="L227" i="2"/>
  <c r="J227" i="2"/>
  <c r="F227" i="2"/>
  <c r="R225" i="2"/>
  <c r="L225" i="2"/>
  <c r="J225" i="2"/>
  <c r="F225" i="2"/>
  <c r="R223" i="2"/>
  <c r="L223" i="2"/>
  <c r="J223" i="2"/>
  <c r="F223" i="2"/>
  <c r="R221" i="2"/>
  <c r="L221" i="2"/>
  <c r="J221" i="2"/>
  <c r="F221" i="2"/>
  <c r="R219" i="2"/>
  <c r="L219" i="2"/>
  <c r="J219" i="2"/>
  <c r="F219" i="2"/>
  <c r="R217" i="2"/>
  <c r="L217" i="2"/>
  <c r="J217" i="2"/>
  <c r="F217" i="2"/>
  <c r="R215" i="2"/>
  <c r="L215" i="2"/>
  <c r="J215" i="2"/>
  <c r="F215" i="2"/>
  <c r="R213" i="2"/>
  <c r="L213" i="2"/>
  <c r="J213" i="2"/>
  <c r="F213" i="2"/>
  <c r="R211" i="2"/>
  <c r="L211" i="2"/>
  <c r="J211" i="2"/>
  <c r="F211" i="2"/>
  <c r="R209" i="2"/>
  <c r="L209" i="2"/>
  <c r="G209" i="2" s="1"/>
  <c r="J209" i="2"/>
  <c r="F209" i="2"/>
  <c r="R207" i="2"/>
  <c r="L207" i="2"/>
  <c r="J207" i="2"/>
  <c r="F207" i="2"/>
  <c r="R205" i="2"/>
  <c r="L205" i="2"/>
  <c r="J205" i="2"/>
  <c r="F205" i="2"/>
  <c r="R203" i="2"/>
  <c r="L203" i="2"/>
  <c r="J203" i="2"/>
  <c r="F203" i="2"/>
  <c r="R201" i="2"/>
  <c r="L201" i="2"/>
  <c r="J201" i="2"/>
  <c r="F201" i="2"/>
  <c r="R199" i="2"/>
  <c r="L199" i="2"/>
  <c r="J199" i="2"/>
  <c r="F199" i="2"/>
  <c r="R197" i="2"/>
  <c r="L197" i="2"/>
  <c r="J197" i="2"/>
  <c r="F197" i="2"/>
  <c r="R195" i="2"/>
  <c r="L195" i="2"/>
  <c r="J195" i="2"/>
  <c r="F195" i="2"/>
  <c r="R193" i="2"/>
  <c r="L193" i="2"/>
  <c r="J193" i="2"/>
  <c r="F193" i="2"/>
  <c r="R191" i="2"/>
  <c r="L191" i="2"/>
  <c r="J191" i="2"/>
  <c r="F191" i="2"/>
  <c r="R189" i="2"/>
  <c r="L189" i="2"/>
  <c r="J189" i="2"/>
  <c r="F189" i="2"/>
  <c r="R187" i="2"/>
  <c r="L187" i="2"/>
  <c r="J187" i="2"/>
  <c r="F187" i="2"/>
  <c r="R185" i="2"/>
  <c r="L185" i="2"/>
  <c r="J185" i="2"/>
  <c r="F185" i="2"/>
  <c r="R183" i="2"/>
  <c r="L183" i="2"/>
  <c r="J183" i="2"/>
  <c r="F183" i="2"/>
  <c r="R181" i="2"/>
  <c r="L181" i="2"/>
  <c r="J181" i="2"/>
  <c r="F181" i="2"/>
  <c r="R179" i="2"/>
  <c r="L179" i="2"/>
  <c r="J179" i="2"/>
  <c r="F179" i="2"/>
  <c r="R177" i="2"/>
  <c r="L177" i="2"/>
  <c r="J177" i="2"/>
  <c r="F177" i="2"/>
  <c r="R175" i="2"/>
  <c r="L175" i="2"/>
  <c r="J175" i="2"/>
  <c r="F175" i="2"/>
  <c r="R173" i="2"/>
  <c r="L173" i="2"/>
  <c r="J173" i="2"/>
  <c r="F173" i="2"/>
  <c r="R171" i="2"/>
  <c r="L171" i="2"/>
  <c r="J171" i="2"/>
  <c r="F171" i="2"/>
  <c r="R169" i="2"/>
  <c r="L169" i="2"/>
  <c r="J169" i="2"/>
  <c r="F169" i="2"/>
  <c r="R167" i="2"/>
  <c r="L167" i="2"/>
  <c r="J167" i="2"/>
  <c r="F167" i="2"/>
  <c r="R165" i="2"/>
  <c r="L165" i="2"/>
  <c r="J165" i="2"/>
  <c r="F165" i="2"/>
  <c r="R163" i="2"/>
  <c r="L163" i="2"/>
  <c r="J163" i="2"/>
  <c r="F163" i="2"/>
  <c r="R161" i="2"/>
  <c r="L161" i="2"/>
  <c r="J161" i="2"/>
  <c r="F161" i="2"/>
  <c r="R159" i="2"/>
  <c r="L159" i="2"/>
  <c r="J159" i="2"/>
  <c r="F159" i="2"/>
  <c r="R157" i="2"/>
  <c r="L157" i="2"/>
  <c r="J157" i="2"/>
  <c r="F157" i="2"/>
  <c r="R155" i="2"/>
  <c r="L155" i="2"/>
  <c r="J155" i="2"/>
  <c r="F155" i="2"/>
  <c r="R153" i="2"/>
  <c r="L153" i="2"/>
  <c r="J153" i="2"/>
  <c r="F153" i="2"/>
  <c r="R151" i="2"/>
  <c r="L151" i="2"/>
  <c r="J151" i="2"/>
  <c r="F151" i="2"/>
  <c r="R149" i="2"/>
  <c r="L149" i="2"/>
  <c r="J149" i="2"/>
  <c r="F149" i="2"/>
  <c r="R147" i="2"/>
  <c r="L147" i="2"/>
  <c r="J147" i="2"/>
  <c r="F147" i="2"/>
  <c r="R145" i="2"/>
  <c r="L145" i="2"/>
  <c r="J145" i="2"/>
  <c r="F145" i="2"/>
  <c r="R143" i="2"/>
  <c r="L143" i="2"/>
  <c r="J143" i="2"/>
  <c r="F143" i="2"/>
  <c r="R141" i="2"/>
  <c r="L141" i="2"/>
  <c r="J141" i="2"/>
  <c r="F141" i="2"/>
  <c r="R139" i="2"/>
  <c r="L139" i="2"/>
  <c r="J139" i="2"/>
  <c r="F139" i="2"/>
  <c r="R137" i="2"/>
  <c r="L137" i="2"/>
  <c r="J137" i="2"/>
  <c r="F137" i="2"/>
  <c r="R135" i="2"/>
  <c r="L135" i="2"/>
  <c r="J135" i="2"/>
  <c r="F135" i="2"/>
  <c r="R133" i="2"/>
  <c r="L133" i="2"/>
  <c r="J133" i="2"/>
  <c r="F133" i="2"/>
  <c r="R131" i="2"/>
  <c r="L131" i="2"/>
  <c r="J131" i="2"/>
  <c r="F131" i="2"/>
  <c r="R129" i="2"/>
  <c r="L129" i="2"/>
  <c r="J129" i="2"/>
  <c r="F129" i="2"/>
  <c r="R127" i="2"/>
  <c r="L127" i="2"/>
  <c r="J127" i="2"/>
  <c r="F127" i="2"/>
  <c r="R125" i="2"/>
  <c r="L125" i="2"/>
  <c r="J125" i="2"/>
  <c r="F125" i="2"/>
  <c r="R123" i="2"/>
  <c r="L123" i="2"/>
  <c r="J123" i="2"/>
  <c r="F123" i="2"/>
  <c r="R121" i="2"/>
  <c r="L121" i="2"/>
  <c r="J121" i="2"/>
  <c r="F121" i="2"/>
  <c r="R119" i="2"/>
  <c r="L119" i="2"/>
  <c r="J119" i="2"/>
  <c r="F119" i="2"/>
  <c r="R117" i="2"/>
  <c r="L117" i="2"/>
  <c r="J117" i="2"/>
  <c r="F117" i="2"/>
  <c r="R115" i="2"/>
  <c r="L115" i="2"/>
  <c r="J115" i="2"/>
  <c r="F115" i="2"/>
  <c r="R113" i="2"/>
  <c r="F113" i="2"/>
  <c r="R111" i="2"/>
  <c r="F111" i="2"/>
  <c r="R109" i="2"/>
  <c r="F109" i="2"/>
  <c r="R107" i="2"/>
  <c r="F107" i="2"/>
  <c r="R105" i="2"/>
  <c r="F105" i="2"/>
  <c r="R103" i="2"/>
  <c r="F103" i="2"/>
  <c r="R101" i="2"/>
  <c r="F101" i="2"/>
  <c r="R99" i="2"/>
  <c r="F99" i="2"/>
  <c r="R97" i="2"/>
  <c r="F97" i="2"/>
  <c r="R95" i="2"/>
  <c r="F95" i="2"/>
  <c r="R93" i="2"/>
  <c r="F93" i="2"/>
  <c r="R91" i="2"/>
  <c r="F91" i="2"/>
  <c r="R89" i="2"/>
  <c r="F89" i="2"/>
  <c r="R87" i="2"/>
  <c r="F87" i="2"/>
  <c r="R85" i="2"/>
  <c r="F85" i="2"/>
  <c r="R83" i="2"/>
  <c r="J83" i="2"/>
  <c r="G83" i="2" s="1"/>
  <c r="F83" i="2"/>
  <c r="R81" i="2"/>
  <c r="J81" i="2"/>
  <c r="G81" i="2" s="1"/>
  <c r="F81" i="2"/>
  <c r="R79" i="2"/>
  <c r="F79" i="2"/>
  <c r="R77" i="2"/>
  <c r="F77" i="2"/>
  <c r="R75" i="2"/>
  <c r="F75" i="2"/>
  <c r="R73" i="2"/>
  <c r="F73" i="2"/>
  <c r="R71" i="2"/>
  <c r="F71" i="2"/>
  <c r="R69" i="2"/>
  <c r="F69" i="2"/>
  <c r="R67" i="2"/>
  <c r="F67" i="2"/>
  <c r="R65" i="2"/>
  <c r="J65" i="2"/>
  <c r="G65" i="2" s="1"/>
  <c r="F65" i="2"/>
  <c r="R63" i="2"/>
  <c r="J63" i="2"/>
  <c r="G63" i="2" s="1"/>
  <c r="F63" i="2"/>
  <c r="R61" i="2"/>
  <c r="J61" i="2"/>
  <c r="G61" i="2" s="1"/>
  <c r="F61" i="2"/>
  <c r="R59" i="2"/>
  <c r="J59" i="2"/>
  <c r="G59" i="2" s="1"/>
  <c r="F59" i="2"/>
  <c r="R57" i="2"/>
  <c r="J57" i="2"/>
  <c r="G57" i="2" s="1"/>
  <c r="F57" i="2"/>
  <c r="R55" i="2"/>
  <c r="J55" i="2"/>
  <c r="G55" i="2" s="1"/>
  <c r="F55" i="2"/>
  <c r="R53" i="2"/>
  <c r="J53" i="2"/>
  <c r="G53" i="2" s="1"/>
  <c r="F53" i="2"/>
  <c r="R51" i="2"/>
  <c r="J51" i="2"/>
  <c r="G51" i="2" s="1"/>
  <c r="F51" i="2"/>
  <c r="R49" i="2"/>
  <c r="J49" i="2"/>
  <c r="G49" i="2" s="1"/>
  <c r="F49" i="2"/>
  <c r="R47" i="2"/>
  <c r="J47" i="2"/>
  <c r="G47" i="2" s="1"/>
  <c r="F47" i="2"/>
  <c r="R45" i="2"/>
  <c r="J45" i="2"/>
  <c r="G45" i="2" s="1"/>
  <c r="F45" i="2"/>
  <c r="R43" i="2"/>
  <c r="J43" i="2"/>
  <c r="G43" i="2" s="1"/>
  <c r="F43" i="2"/>
  <c r="R41" i="2"/>
  <c r="J41" i="2"/>
  <c r="G41" i="2" s="1"/>
  <c r="F41" i="2"/>
  <c r="R39" i="2"/>
  <c r="J39" i="2"/>
  <c r="G39" i="2" s="1"/>
  <c r="F39" i="2"/>
  <c r="R37" i="2"/>
  <c r="J37" i="2"/>
  <c r="G37" i="2" s="1"/>
  <c r="F37" i="2"/>
  <c r="R35" i="2"/>
  <c r="J35" i="2"/>
  <c r="G35" i="2" s="1"/>
  <c r="F35" i="2"/>
  <c r="R33" i="2"/>
  <c r="J33" i="2"/>
  <c r="G33" i="2" s="1"/>
  <c r="F33" i="2"/>
  <c r="R31" i="2"/>
  <c r="J31" i="2"/>
  <c r="G31" i="2" s="1"/>
  <c r="F31" i="2"/>
  <c r="R29" i="2"/>
  <c r="J29" i="2"/>
  <c r="G29" i="2" s="1"/>
  <c r="F29" i="2"/>
  <c r="R27" i="2"/>
  <c r="J27" i="2"/>
  <c r="G27" i="2" s="1"/>
  <c r="F27" i="2"/>
  <c r="R25" i="2"/>
  <c r="J25" i="2"/>
  <c r="G25" i="2" s="1"/>
  <c r="F25" i="2"/>
  <c r="R23" i="2"/>
  <c r="J23" i="2"/>
  <c r="G23" i="2" s="1"/>
  <c r="F23" i="2"/>
  <c r="R21" i="2"/>
  <c r="J21" i="2"/>
  <c r="G21" i="2" s="1"/>
  <c r="F21" i="2"/>
  <c r="R19" i="2"/>
  <c r="J19" i="2"/>
  <c r="G19" i="2" s="1"/>
  <c r="F19" i="2"/>
  <c r="J17" i="2"/>
  <c r="G17" i="2" s="1"/>
  <c r="F17" i="2"/>
  <c r="J15" i="2"/>
  <c r="G15" i="2" s="1"/>
  <c r="F15" i="2"/>
  <c r="J13" i="2"/>
  <c r="G13" i="2" s="1"/>
  <c r="F13" i="2"/>
  <c r="J11" i="2"/>
  <c r="G11" i="2" s="1"/>
  <c r="F11" i="2"/>
  <c r="J9" i="2"/>
  <c r="G9" i="2" s="1"/>
  <c r="F9" i="2"/>
  <c r="J7" i="2"/>
  <c r="G7" i="2" s="1"/>
  <c r="F7" i="2"/>
  <c r="J5" i="2"/>
  <c r="G5" i="2" s="1"/>
  <c r="F5" i="2"/>
  <c r="J3" i="2"/>
  <c r="G3" i="2" s="1"/>
  <c r="F3" i="2"/>
  <c r="F352" i="2"/>
  <c r="F350" i="2"/>
  <c r="F348" i="2"/>
  <c r="F346" i="2"/>
  <c r="F344" i="2"/>
  <c r="F342" i="2"/>
  <c r="F316" i="2"/>
  <c r="F314" i="2"/>
  <c r="F312" i="2"/>
  <c r="F310" i="2"/>
  <c r="F308" i="2"/>
  <c r="F306" i="2"/>
  <c r="F340" i="2"/>
  <c r="F338" i="2"/>
  <c r="F336" i="2"/>
  <c r="F334" i="2"/>
  <c r="F332" i="2"/>
  <c r="F330" i="2"/>
  <c r="F328" i="2"/>
  <c r="F326" i="2"/>
  <c r="F324" i="2"/>
  <c r="F318" i="2"/>
  <c r="F448" i="2"/>
  <c r="F446" i="2"/>
  <c r="F444" i="2"/>
  <c r="F442" i="2"/>
  <c r="F440" i="2"/>
  <c r="F438" i="2"/>
  <c r="R304" i="2"/>
  <c r="F304" i="2"/>
  <c r="R302" i="2"/>
  <c r="F302" i="2"/>
  <c r="R300" i="2"/>
  <c r="F300" i="2"/>
  <c r="R294" i="2"/>
  <c r="F294" i="2"/>
  <c r="R280" i="2"/>
  <c r="F280" i="2"/>
  <c r="R278" i="2"/>
  <c r="F278" i="2"/>
  <c r="R276" i="2"/>
  <c r="F276" i="2"/>
  <c r="F288" i="2"/>
  <c r="R288" i="2"/>
  <c r="F290" i="2"/>
  <c r="R290" i="2"/>
  <c r="F292" i="2"/>
  <c r="R292" i="2"/>
  <c r="R270" i="2"/>
  <c r="F270" i="2"/>
  <c r="F258" i="2"/>
  <c r="F260" i="2"/>
  <c r="F298" i="2"/>
  <c r="F296" i="2"/>
  <c r="F286" i="2"/>
  <c r="F284" i="2"/>
  <c r="F282" i="2"/>
  <c r="F274" i="2"/>
  <c r="F272" i="2"/>
  <c r="F268" i="2"/>
  <c r="F266" i="2"/>
  <c r="F264" i="2"/>
  <c r="R282" i="2"/>
  <c r="R112" i="2"/>
  <c r="F112" i="2"/>
  <c r="R110" i="2"/>
  <c r="F110" i="2"/>
  <c r="R108" i="2"/>
  <c r="F108" i="2"/>
  <c r="R106" i="2"/>
  <c r="F106" i="2"/>
  <c r="R104" i="2"/>
  <c r="F104" i="2"/>
  <c r="R102" i="2"/>
  <c r="F102" i="2"/>
  <c r="R76" i="2"/>
  <c r="F76" i="2"/>
  <c r="R74" i="2"/>
  <c r="F74" i="2"/>
  <c r="R72" i="2"/>
  <c r="F72" i="2"/>
  <c r="R70" i="2"/>
  <c r="F70" i="2"/>
  <c r="R68" i="2"/>
  <c r="F68" i="2"/>
  <c r="R66" i="2"/>
  <c r="F66" i="2"/>
  <c r="R94" i="2"/>
  <c r="F94" i="2"/>
  <c r="R92" i="2"/>
  <c r="F92" i="2"/>
  <c r="R100" i="2"/>
  <c r="F100" i="2"/>
  <c r="R98" i="2"/>
  <c r="F98" i="2"/>
  <c r="R96" i="2"/>
  <c r="F96" i="2"/>
  <c r="R90" i="2"/>
  <c r="F90" i="2"/>
  <c r="F88" i="2"/>
  <c r="F86" i="2"/>
  <c r="F84" i="2"/>
  <c r="F78" i="2"/>
  <c r="R88" i="2"/>
  <c r="R86" i="2"/>
  <c r="R84" i="2"/>
  <c r="R78" i="2"/>
  <c r="J8" i="1"/>
  <c r="C11" i="1"/>
  <c r="H8" i="1"/>
  <c r="I14" i="1" s="1"/>
  <c r="G8" i="1"/>
  <c r="I13" i="1" s="1"/>
  <c r="I8" i="1"/>
  <c r="H15" i="1" s="1"/>
  <c r="K8" i="1"/>
  <c r="I17" i="1" s="1"/>
  <c r="H16" i="1"/>
  <c r="C4" i="1"/>
  <c r="F14" i="2"/>
  <c r="F42" i="2"/>
  <c r="F44" i="2"/>
  <c r="F46" i="2"/>
  <c r="F48" i="2"/>
  <c r="F50" i="2"/>
  <c r="F52" i="2"/>
  <c r="F138" i="2"/>
  <c r="F140" i="2"/>
  <c r="F142" i="2"/>
  <c r="F144" i="2"/>
  <c r="F146" i="2"/>
  <c r="F148" i="2"/>
  <c r="F186" i="2"/>
  <c r="F188" i="2"/>
  <c r="F190" i="2"/>
  <c r="F192" i="2"/>
  <c r="F194" i="2"/>
  <c r="F196" i="2"/>
  <c r="F234" i="2"/>
  <c r="F236" i="2"/>
  <c r="F238" i="2"/>
  <c r="F240" i="2"/>
  <c r="F242" i="2"/>
  <c r="F244" i="2"/>
  <c r="F378" i="2"/>
  <c r="F380" i="2"/>
  <c r="F382" i="2"/>
  <c r="F384" i="2"/>
  <c r="F386" i="2"/>
  <c r="F388" i="2"/>
  <c r="F426" i="2"/>
  <c r="F428" i="2"/>
  <c r="F430" i="2"/>
  <c r="F432" i="2"/>
  <c r="F434" i="2"/>
  <c r="F436" i="2"/>
  <c r="F2" i="2"/>
  <c r="F10" i="2"/>
  <c r="F18" i="2"/>
  <c r="F20" i="2"/>
  <c r="F22" i="2"/>
  <c r="F24" i="2"/>
  <c r="F26" i="2"/>
  <c r="F28" i="2"/>
  <c r="F114" i="2"/>
  <c r="F116" i="2"/>
  <c r="F118" i="2"/>
  <c r="F120" i="2"/>
  <c r="F122" i="2"/>
  <c r="F124" i="2"/>
  <c r="F162" i="2"/>
  <c r="F164" i="2"/>
  <c r="F166" i="2"/>
  <c r="F168" i="2"/>
  <c r="F170" i="2"/>
  <c r="F172" i="2"/>
  <c r="F210" i="2"/>
  <c r="F212" i="2"/>
  <c r="F214" i="2"/>
  <c r="F216" i="2"/>
  <c r="F218" i="2"/>
  <c r="F220" i="2"/>
  <c r="F262" i="2"/>
  <c r="F354" i="2"/>
  <c r="F356" i="2"/>
  <c r="F358" i="2"/>
  <c r="F360" i="2"/>
  <c r="F362" i="2"/>
  <c r="F364" i="2"/>
  <c r="F8" i="2"/>
  <c r="F16" i="2"/>
  <c r="F54" i="2"/>
  <c r="F56" i="2"/>
  <c r="F58" i="2"/>
  <c r="F60" i="2"/>
  <c r="F62" i="2"/>
  <c r="F64" i="2"/>
  <c r="F150" i="2"/>
  <c r="F152" i="2"/>
  <c r="F154" i="2"/>
  <c r="F156" i="2"/>
  <c r="F158" i="2"/>
  <c r="F160" i="2"/>
  <c r="F198" i="2"/>
  <c r="F200" i="2"/>
  <c r="F202" i="2"/>
  <c r="F204" i="2"/>
  <c r="F206" i="2"/>
  <c r="F208" i="2"/>
  <c r="F246" i="2"/>
  <c r="F248" i="2"/>
  <c r="F250" i="2"/>
  <c r="F252" i="2"/>
  <c r="F254" i="2"/>
  <c r="F256" i="2"/>
  <c r="F390" i="2"/>
  <c r="F392" i="2"/>
  <c r="F394" i="2"/>
  <c r="F396" i="2"/>
  <c r="F398" i="2"/>
  <c r="F400" i="2"/>
  <c r="F4" i="2"/>
  <c r="F12" i="2"/>
  <c r="F80" i="2"/>
  <c r="F82" i="2"/>
  <c r="F126" i="2"/>
  <c r="F128" i="2"/>
  <c r="F130" i="2"/>
  <c r="F132" i="2"/>
  <c r="F134" i="2"/>
  <c r="F136" i="2"/>
  <c r="F174" i="2"/>
  <c r="F176" i="2"/>
  <c r="F178" i="2"/>
  <c r="F180" i="2"/>
  <c r="F182" i="2"/>
  <c r="F184" i="2"/>
  <c r="F222" i="2"/>
  <c r="F224" i="2"/>
  <c r="F226" i="2"/>
  <c r="F228" i="2"/>
  <c r="F230" i="2"/>
  <c r="F232" i="2"/>
  <c r="F320" i="2"/>
  <c r="F322" i="2"/>
  <c r="F366" i="2"/>
  <c r="F368" i="2"/>
  <c r="F370" i="2"/>
  <c r="F372" i="2"/>
  <c r="F374" i="2"/>
  <c r="F376" i="2"/>
  <c r="F414" i="2"/>
  <c r="F416" i="2"/>
  <c r="F418" i="2"/>
  <c r="F420" i="2"/>
  <c r="F422" i="2"/>
  <c r="F424" i="2"/>
  <c r="F30" i="2"/>
  <c r="F32" i="2"/>
  <c r="F34" i="2"/>
  <c r="F36" i="2"/>
  <c r="F38" i="2"/>
  <c r="F40" i="2"/>
  <c r="F402" i="2"/>
  <c r="F404" i="2"/>
  <c r="F406" i="2"/>
  <c r="F408" i="2"/>
  <c r="F410" i="2"/>
  <c r="F412" i="2"/>
  <c r="F6" i="2"/>
  <c r="R412" i="2"/>
  <c r="R410" i="2"/>
  <c r="R408" i="2"/>
  <c r="R406" i="2"/>
  <c r="R404" i="2"/>
  <c r="R402" i="2"/>
  <c r="R40" i="2"/>
  <c r="J40" i="2"/>
  <c r="G40" i="2" s="1"/>
  <c r="R38" i="2"/>
  <c r="J38" i="2"/>
  <c r="G38" i="2" s="1"/>
  <c r="R36" i="2"/>
  <c r="J36" i="2"/>
  <c r="G36" i="2" s="1"/>
  <c r="R34" i="2"/>
  <c r="J34" i="2"/>
  <c r="G34" i="2" s="1"/>
  <c r="R32" i="2"/>
  <c r="J32" i="2"/>
  <c r="G32" i="2" s="1"/>
  <c r="R30" i="2"/>
  <c r="J30" i="2"/>
  <c r="G30" i="2" s="1"/>
  <c r="R262" i="2"/>
  <c r="R260" i="2"/>
  <c r="R286" i="2"/>
  <c r="R284" i="2"/>
  <c r="I10" i="1"/>
  <c r="C12" i="1"/>
  <c r="I11" i="1"/>
  <c r="R22" i="2"/>
  <c r="R46" i="2"/>
  <c r="R58" i="2"/>
  <c r="R82" i="2"/>
  <c r="R118" i="2"/>
  <c r="R130" i="2"/>
  <c r="R142" i="2"/>
  <c r="R154" i="2"/>
  <c r="R166" i="2"/>
  <c r="R190" i="2"/>
  <c r="R202" i="2"/>
  <c r="R178" i="2"/>
  <c r="R214" i="2"/>
  <c r="R226" i="2"/>
  <c r="R238" i="2"/>
  <c r="R250" i="2"/>
  <c r="R274" i="2"/>
  <c r="R298" i="2"/>
  <c r="R322" i="2"/>
  <c r="R358" i="2"/>
  <c r="R370" i="2"/>
  <c r="R382" i="2"/>
  <c r="R394" i="2"/>
  <c r="R418" i="2"/>
  <c r="R430" i="2"/>
  <c r="R442" i="2"/>
  <c r="R24" i="2"/>
  <c r="R48" i="2"/>
  <c r="R60" i="2"/>
  <c r="R120" i="2"/>
  <c r="R132" i="2"/>
  <c r="R144" i="2"/>
  <c r="R156" i="2"/>
  <c r="R168" i="2"/>
  <c r="R192" i="2"/>
  <c r="R204" i="2"/>
  <c r="R180" i="2"/>
  <c r="R216" i="2"/>
  <c r="R228" i="2"/>
  <c r="R240" i="2"/>
  <c r="R252" i="2"/>
  <c r="R360" i="2"/>
  <c r="R372" i="2"/>
  <c r="R384" i="2"/>
  <c r="R396" i="2"/>
  <c r="R420" i="2"/>
  <c r="R432" i="2"/>
  <c r="R444" i="2"/>
  <c r="R26" i="2"/>
  <c r="R50" i="2"/>
  <c r="R62" i="2"/>
  <c r="R122" i="2"/>
  <c r="R134" i="2"/>
  <c r="R146" i="2"/>
  <c r="R158" i="2"/>
  <c r="R170" i="2"/>
  <c r="R194" i="2"/>
  <c r="R206" i="2"/>
  <c r="R182" i="2"/>
  <c r="R218" i="2"/>
  <c r="R230" i="2"/>
  <c r="R242" i="2"/>
  <c r="R254" i="2"/>
  <c r="R362" i="2"/>
  <c r="R374" i="2"/>
  <c r="R386" i="2"/>
  <c r="R398" i="2"/>
  <c r="R422" i="2"/>
  <c r="R434" i="2"/>
  <c r="R446" i="2"/>
  <c r="R18" i="2"/>
  <c r="R42" i="2"/>
  <c r="R54" i="2"/>
  <c r="R114" i="2"/>
  <c r="R126" i="2"/>
  <c r="R138" i="2"/>
  <c r="R150" i="2"/>
  <c r="R162" i="2"/>
  <c r="R186" i="2"/>
  <c r="R198" i="2"/>
  <c r="R174" i="2"/>
  <c r="R210" i="2"/>
  <c r="R222" i="2"/>
  <c r="R234" i="2"/>
  <c r="R246" i="2"/>
  <c r="R354" i="2"/>
  <c r="R366" i="2"/>
  <c r="R378" i="2"/>
  <c r="R390" i="2"/>
  <c r="R414" i="2"/>
  <c r="R426" i="2"/>
  <c r="R438" i="2"/>
  <c r="R20" i="2"/>
  <c r="R44" i="2"/>
  <c r="R56" i="2"/>
  <c r="R80" i="2"/>
  <c r="R116" i="2"/>
  <c r="R128" i="2"/>
  <c r="R140" i="2"/>
  <c r="R152" i="2"/>
  <c r="R164" i="2"/>
  <c r="R188" i="2"/>
  <c r="R200" i="2"/>
  <c r="R176" i="2"/>
  <c r="R212" i="2"/>
  <c r="R224" i="2"/>
  <c r="R236" i="2"/>
  <c r="R248" i="2"/>
  <c r="R272" i="2"/>
  <c r="R296" i="2"/>
  <c r="R320" i="2"/>
  <c r="R356" i="2"/>
  <c r="R368" i="2"/>
  <c r="R380" i="2"/>
  <c r="R392" i="2"/>
  <c r="R416" i="2"/>
  <c r="R428" i="2"/>
  <c r="R440" i="2"/>
  <c r="R28" i="2"/>
  <c r="R52" i="2"/>
  <c r="R64" i="2"/>
  <c r="R124" i="2"/>
  <c r="R136" i="2"/>
  <c r="R148" i="2"/>
  <c r="R160" i="2"/>
  <c r="R172" i="2"/>
  <c r="R196" i="2"/>
  <c r="R208" i="2"/>
  <c r="R184" i="2"/>
  <c r="R220" i="2"/>
  <c r="R232" i="2"/>
  <c r="R244" i="2"/>
  <c r="R256" i="2"/>
  <c r="R364" i="2"/>
  <c r="R376" i="2"/>
  <c r="R388" i="2"/>
  <c r="R400" i="2"/>
  <c r="R424" i="2"/>
  <c r="R436" i="2"/>
  <c r="R448" i="2"/>
  <c r="J448" i="2"/>
  <c r="G448" i="2" s="1"/>
  <c r="J440" i="2"/>
  <c r="G440" i="2" s="1"/>
  <c r="J438" i="2"/>
  <c r="G438" i="2" s="1"/>
  <c r="J446" i="2"/>
  <c r="G446" i="2" s="1"/>
  <c r="J444" i="2"/>
  <c r="G444" i="2" s="1"/>
  <c r="J442" i="2"/>
  <c r="G442" i="2" s="1"/>
  <c r="J436" i="2"/>
  <c r="G436" i="2" s="1"/>
  <c r="J428" i="2"/>
  <c r="G428" i="2" s="1"/>
  <c r="J426" i="2"/>
  <c r="G426" i="2" s="1"/>
  <c r="J434" i="2"/>
  <c r="G434" i="2" s="1"/>
  <c r="J432" i="2"/>
  <c r="G432" i="2" s="1"/>
  <c r="J430" i="2"/>
  <c r="G430" i="2" s="1"/>
  <c r="L400" i="2"/>
  <c r="J400" i="2"/>
  <c r="L392" i="2"/>
  <c r="J392" i="2"/>
  <c r="L390" i="2"/>
  <c r="J390" i="2"/>
  <c r="L398" i="2"/>
  <c r="J398" i="2"/>
  <c r="L396" i="2"/>
  <c r="J396" i="2"/>
  <c r="L394" i="2"/>
  <c r="J394" i="2"/>
  <c r="L388" i="2"/>
  <c r="J388" i="2"/>
  <c r="L380" i="2"/>
  <c r="J380" i="2"/>
  <c r="L378" i="2"/>
  <c r="J378" i="2"/>
  <c r="L386" i="2"/>
  <c r="J386" i="2"/>
  <c r="L384" i="2"/>
  <c r="J384" i="2"/>
  <c r="L382" i="2"/>
  <c r="J382" i="2"/>
  <c r="L376" i="2"/>
  <c r="J376" i="2"/>
  <c r="L368" i="2"/>
  <c r="J368" i="2"/>
  <c r="L366" i="2"/>
  <c r="J366" i="2"/>
  <c r="L374" i="2"/>
  <c r="J374" i="2"/>
  <c r="L372" i="2"/>
  <c r="J372" i="2"/>
  <c r="L370" i="2"/>
  <c r="J370" i="2"/>
  <c r="L364" i="2"/>
  <c r="L356" i="2"/>
  <c r="L354" i="2"/>
  <c r="L362" i="2"/>
  <c r="L360" i="2"/>
  <c r="L358" i="2"/>
  <c r="L256" i="2"/>
  <c r="L248" i="2"/>
  <c r="L246" i="2"/>
  <c r="L254" i="2"/>
  <c r="L252" i="2"/>
  <c r="L250" i="2"/>
  <c r="L244" i="2"/>
  <c r="L236" i="2"/>
  <c r="L234" i="2"/>
  <c r="L242" i="2"/>
  <c r="L240" i="2"/>
  <c r="L238" i="2"/>
  <c r="L232" i="2"/>
  <c r="L224" i="2"/>
  <c r="L222" i="2"/>
  <c r="L230" i="2"/>
  <c r="L228" i="2"/>
  <c r="L226" i="2"/>
  <c r="L220" i="2"/>
  <c r="L212" i="2"/>
  <c r="L210" i="2"/>
  <c r="L218" i="2"/>
  <c r="L216" i="2"/>
  <c r="L214" i="2"/>
  <c r="J256" i="2"/>
  <c r="J248" i="2"/>
  <c r="J246" i="2"/>
  <c r="J254" i="2"/>
  <c r="J252" i="2"/>
  <c r="J250" i="2"/>
  <c r="J244" i="2"/>
  <c r="J236" i="2"/>
  <c r="J234" i="2"/>
  <c r="J242" i="2"/>
  <c r="J240" i="2"/>
  <c r="J238" i="2"/>
  <c r="J232" i="2"/>
  <c r="J224" i="2"/>
  <c r="J222" i="2"/>
  <c r="J230" i="2"/>
  <c r="J228" i="2"/>
  <c r="J226" i="2"/>
  <c r="L184" i="2"/>
  <c r="J184" i="2"/>
  <c r="L176" i="2"/>
  <c r="J176" i="2"/>
  <c r="L174" i="2"/>
  <c r="J174" i="2"/>
  <c r="L182" i="2"/>
  <c r="J182" i="2"/>
  <c r="L180" i="2"/>
  <c r="J180" i="2"/>
  <c r="L178" i="2"/>
  <c r="J178" i="2"/>
  <c r="L208" i="2"/>
  <c r="J208" i="2"/>
  <c r="L200" i="2"/>
  <c r="J200" i="2"/>
  <c r="L198" i="2"/>
  <c r="J198" i="2"/>
  <c r="L206" i="2"/>
  <c r="J206" i="2"/>
  <c r="L204" i="2"/>
  <c r="J204" i="2"/>
  <c r="L202" i="2"/>
  <c r="J202" i="2"/>
  <c r="L196" i="2"/>
  <c r="J196" i="2"/>
  <c r="L188" i="2"/>
  <c r="J188" i="2"/>
  <c r="L186" i="2"/>
  <c r="J186" i="2"/>
  <c r="L194" i="2"/>
  <c r="J194" i="2"/>
  <c r="L192" i="2"/>
  <c r="J192" i="2"/>
  <c r="L190" i="2"/>
  <c r="J190" i="2"/>
  <c r="L120" i="2"/>
  <c r="L122" i="2"/>
  <c r="L114" i="2"/>
  <c r="L116" i="2"/>
  <c r="L124" i="2"/>
  <c r="L130" i="2"/>
  <c r="L132" i="2"/>
  <c r="L134" i="2"/>
  <c r="L126" i="2"/>
  <c r="L128" i="2"/>
  <c r="L136" i="2"/>
  <c r="L142" i="2"/>
  <c r="L144" i="2"/>
  <c r="L146" i="2"/>
  <c r="L138" i="2"/>
  <c r="L140" i="2"/>
  <c r="L148" i="2"/>
  <c r="L154" i="2"/>
  <c r="L156" i="2"/>
  <c r="L158" i="2"/>
  <c r="L150" i="2"/>
  <c r="L152" i="2"/>
  <c r="L160" i="2"/>
  <c r="L166" i="2"/>
  <c r="L168" i="2"/>
  <c r="L170" i="2"/>
  <c r="L162" i="2"/>
  <c r="L164" i="2"/>
  <c r="L172" i="2"/>
  <c r="L118" i="2"/>
  <c r="J160" i="2"/>
  <c r="J152" i="2"/>
  <c r="J150" i="2"/>
  <c r="J158" i="2"/>
  <c r="J156" i="2"/>
  <c r="J154" i="2"/>
  <c r="J148" i="2"/>
  <c r="J140" i="2"/>
  <c r="J138" i="2"/>
  <c r="J146" i="2"/>
  <c r="J144" i="2"/>
  <c r="J142" i="2"/>
  <c r="J136" i="2"/>
  <c r="J128" i="2"/>
  <c r="J126" i="2"/>
  <c r="J134" i="2"/>
  <c r="J132" i="2"/>
  <c r="J130" i="2"/>
  <c r="J64" i="2"/>
  <c r="G64" i="2" s="1"/>
  <c r="J62" i="2"/>
  <c r="G62" i="2" s="1"/>
  <c r="J60" i="2"/>
  <c r="G60" i="2" s="1"/>
  <c r="J58" i="2"/>
  <c r="G58" i="2" s="1"/>
  <c r="J56" i="2"/>
  <c r="G56" i="2" s="1"/>
  <c r="J54" i="2"/>
  <c r="G54" i="2" s="1"/>
  <c r="J52" i="2"/>
  <c r="G52" i="2" s="1"/>
  <c r="J50" i="2"/>
  <c r="G50" i="2" s="1"/>
  <c r="J48" i="2"/>
  <c r="G48" i="2" s="1"/>
  <c r="J46" i="2"/>
  <c r="G46" i="2" s="1"/>
  <c r="J44" i="2"/>
  <c r="G44" i="2" s="1"/>
  <c r="J42" i="2"/>
  <c r="G42" i="2" s="1"/>
  <c r="J14" i="2"/>
  <c r="G14" i="2" s="1"/>
  <c r="J12" i="2"/>
  <c r="G12" i="2" s="1"/>
  <c r="J16" i="2"/>
  <c r="G16" i="2" s="1"/>
  <c r="J4" i="2"/>
  <c r="G4" i="2" s="1"/>
  <c r="J6" i="2"/>
  <c r="G6" i="2" s="1"/>
  <c r="J8" i="2"/>
  <c r="G8" i="2" s="1"/>
  <c r="J10" i="2"/>
  <c r="G10" i="2" s="1"/>
  <c r="J424" i="2"/>
  <c r="G424" i="2" s="1"/>
  <c r="J364" i="2"/>
  <c r="J220" i="2"/>
  <c r="J172" i="2"/>
  <c r="J124" i="2"/>
  <c r="J28" i="2"/>
  <c r="G28" i="2" s="1"/>
  <c r="J422" i="2"/>
  <c r="G422" i="2" s="1"/>
  <c r="J362" i="2"/>
  <c r="J218" i="2"/>
  <c r="J170" i="2"/>
  <c r="J122" i="2"/>
  <c r="J26" i="2"/>
  <c r="G26" i="2" s="1"/>
  <c r="J420" i="2"/>
  <c r="G420" i="2" s="1"/>
  <c r="J360" i="2"/>
  <c r="J216" i="2"/>
  <c r="J168" i="2"/>
  <c r="J120" i="2"/>
  <c r="J24" i="2"/>
  <c r="G24" i="2" s="1"/>
  <c r="J418" i="2"/>
  <c r="G418" i="2" s="1"/>
  <c r="J358" i="2"/>
  <c r="J322" i="2"/>
  <c r="G322" i="2" s="1"/>
  <c r="J214" i="2"/>
  <c r="J166" i="2"/>
  <c r="J118" i="2"/>
  <c r="J82" i="2"/>
  <c r="G82" i="2" s="1"/>
  <c r="J22" i="2"/>
  <c r="G22" i="2" s="1"/>
  <c r="J20" i="2"/>
  <c r="G20" i="2" s="1"/>
  <c r="J80" i="2"/>
  <c r="G80" i="2" s="1"/>
  <c r="J116" i="2"/>
  <c r="J164" i="2"/>
  <c r="J212" i="2"/>
  <c r="J320" i="2"/>
  <c r="G320" i="2" s="1"/>
  <c r="J356" i="2"/>
  <c r="J416" i="2"/>
  <c r="G416" i="2" s="1"/>
  <c r="C7" i="2"/>
  <c r="J114" i="2"/>
  <c r="J162" i="2"/>
  <c r="J210" i="2"/>
  <c r="J354" i="2"/>
  <c r="J2" i="2"/>
  <c r="G2" i="2" s="1"/>
  <c r="J18" i="2"/>
  <c r="G18" i="2" s="1"/>
  <c r="C19" i="2"/>
  <c r="C18" i="2"/>
  <c r="C9" i="2"/>
  <c r="C10" i="2"/>
  <c r="C11" i="2"/>
  <c r="C13" i="2"/>
  <c r="C5" i="2"/>
  <c r="C4" i="2"/>
  <c r="C6" i="2"/>
  <c r="C8" i="2"/>
  <c r="C10" i="1"/>
  <c r="G207" i="2" l="1"/>
  <c r="I15" i="1"/>
  <c r="H17" i="1"/>
  <c r="H14" i="1"/>
  <c r="G389" i="2"/>
  <c r="G255" i="2"/>
  <c r="G163" i="2"/>
  <c r="G377" i="2"/>
  <c r="G383" i="2"/>
  <c r="G139" i="2"/>
  <c r="G141" i="2"/>
  <c r="G147" i="2"/>
  <c r="G155" i="2"/>
  <c r="G145" i="2"/>
  <c r="G151" i="2"/>
  <c r="G157" i="2"/>
  <c r="G181" i="2"/>
  <c r="G187" i="2"/>
  <c r="G193" i="2"/>
  <c r="G199" i="2"/>
  <c r="G211" i="2"/>
  <c r="G235" i="2"/>
  <c r="G253" i="2"/>
  <c r="G365" i="2"/>
  <c r="G117" i="2"/>
  <c r="G135" i="2"/>
  <c r="G395" i="2"/>
  <c r="G213" i="2"/>
  <c r="G367" i="2"/>
  <c r="G379" i="2"/>
  <c r="G385" i="2"/>
  <c r="G397" i="2"/>
  <c r="G133" i="2"/>
  <c r="G375" i="2"/>
  <c r="G393" i="2"/>
  <c r="G399" i="2"/>
  <c r="G153" i="2"/>
  <c r="G159" i="2"/>
  <c r="G165" i="2"/>
  <c r="G177" i="2"/>
  <c r="G189" i="2"/>
  <c r="G201" i="2"/>
  <c r="G371" i="2"/>
  <c r="G119" i="2"/>
  <c r="G125" i="2"/>
  <c r="G131" i="2"/>
  <c r="G225" i="2"/>
  <c r="G237" i="2"/>
  <c r="G243" i="2"/>
  <c r="G115" i="2"/>
  <c r="G161" i="2"/>
  <c r="G179" i="2"/>
  <c r="G191" i="2"/>
  <c r="G197" i="2"/>
  <c r="G203" i="2"/>
  <c r="G373" i="2"/>
  <c r="G391" i="2"/>
  <c r="G227" i="2"/>
  <c r="G233" i="2"/>
  <c r="G369" i="2"/>
  <c r="G129" i="2"/>
  <c r="G205" i="2"/>
  <c r="G217" i="2"/>
  <c r="G223" i="2"/>
  <c r="G229" i="2"/>
  <c r="G167" i="2"/>
  <c r="G173" i="2"/>
  <c r="G183" i="2"/>
  <c r="G359" i="2"/>
  <c r="G195" i="2"/>
  <c r="G381" i="2"/>
  <c r="G387" i="2"/>
  <c r="G239" i="2"/>
  <c r="G245" i="2"/>
  <c r="G169" i="2"/>
  <c r="G175" i="2"/>
  <c r="G185" i="2"/>
  <c r="G251" i="2"/>
  <c r="G355" i="2"/>
  <c r="G361" i="2"/>
  <c r="G121" i="2"/>
  <c r="G127" i="2"/>
  <c r="G137" i="2"/>
  <c r="G219" i="2"/>
  <c r="G257" i="2"/>
  <c r="G143" i="2"/>
  <c r="G149" i="2"/>
  <c r="G241" i="2"/>
  <c r="G247" i="2"/>
  <c r="G171" i="2"/>
  <c r="G357" i="2"/>
  <c r="G363" i="2"/>
  <c r="G123" i="2"/>
  <c r="G215" i="2"/>
  <c r="G221" i="2"/>
  <c r="G231" i="2"/>
  <c r="G401" i="2"/>
  <c r="H11" i="1"/>
  <c r="H10" i="1"/>
  <c r="H13" i="1"/>
  <c r="K14" i="1"/>
  <c r="C13" i="1"/>
  <c r="C16" i="1"/>
  <c r="C15" i="1"/>
  <c r="C14" i="1"/>
  <c r="C17" i="1"/>
  <c r="K17" i="1"/>
  <c r="K16" i="1"/>
  <c r="K15" i="1"/>
  <c r="K13" i="1"/>
  <c r="G114" i="2"/>
  <c r="G246" i="2"/>
  <c r="G116" i="2"/>
  <c r="G212" i="2"/>
  <c r="G244" i="2"/>
  <c r="G232" i="2"/>
  <c r="G162" i="2"/>
  <c r="G230" i="2"/>
  <c r="G242" i="2"/>
  <c r="G216" i="2"/>
  <c r="G380" i="2"/>
  <c r="G214" i="2"/>
  <c r="G250" i="2"/>
  <c r="G396" i="2"/>
  <c r="G400" i="2"/>
  <c r="G374" i="2"/>
  <c r="G382" i="2"/>
  <c r="G392" i="2"/>
  <c r="G236" i="2"/>
  <c r="G398" i="2"/>
  <c r="G226" i="2"/>
  <c r="G384" i="2"/>
  <c r="G388" i="2"/>
  <c r="G256" i="2"/>
  <c r="G238" i="2"/>
  <c r="G390" i="2"/>
  <c r="G394" i="2"/>
  <c r="G376" i="2"/>
  <c r="G378" i="2"/>
  <c r="G368" i="2"/>
  <c r="G386" i="2"/>
  <c r="G248" i="2"/>
  <c r="G366" i="2"/>
  <c r="G370" i="2"/>
  <c r="G372" i="2"/>
  <c r="G362" i="2"/>
  <c r="G356" i="2"/>
  <c r="G358" i="2"/>
  <c r="G354" i="2"/>
  <c r="G360" i="2"/>
  <c r="G364" i="2"/>
  <c r="G240" i="2"/>
  <c r="G124" i="2"/>
  <c r="G234" i="2"/>
  <c r="G210" i="2"/>
  <c r="G218" i="2"/>
  <c r="G228" i="2"/>
  <c r="G252" i="2"/>
  <c r="G254" i="2"/>
  <c r="G222" i="2"/>
  <c r="G224" i="2"/>
  <c r="G220" i="2"/>
  <c r="G186" i="2"/>
  <c r="G172" i="2"/>
  <c r="G164" i="2"/>
  <c r="G174" i="2"/>
  <c r="G178" i="2"/>
  <c r="G208" i="2"/>
  <c r="G198" i="2"/>
  <c r="G182" i="2"/>
  <c r="G128" i="2"/>
  <c r="G190" i="2"/>
  <c r="G206" i="2"/>
  <c r="G170" i="2"/>
  <c r="G196" i="2"/>
  <c r="G122" i="2"/>
  <c r="G120" i="2"/>
  <c r="G168" i="2"/>
  <c r="G194" i="2"/>
  <c r="G184" i="2"/>
  <c r="G204" i="2"/>
  <c r="G200" i="2"/>
  <c r="G176" i="2"/>
  <c r="G180" i="2"/>
  <c r="G188" i="2"/>
  <c r="G192" i="2"/>
  <c r="G202" i="2"/>
  <c r="G132" i="2"/>
  <c r="G146" i="2"/>
  <c r="G156" i="2"/>
  <c r="G158" i="2"/>
  <c r="G150" i="2"/>
  <c r="G152" i="2"/>
  <c r="G154" i="2"/>
  <c r="G144" i="2"/>
  <c r="G140" i="2"/>
  <c r="G148" i="2"/>
  <c r="G138" i="2"/>
  <c r="G126" i="2"/>
  <c r="G134" i="2"/>
  <c r="G130" i="2"/>
  <c r="G136" i="2"/>
  <c r="G166" i="2"/>
  <c r="G160" i="2"/>
  <c r="G142" i="2"/>
  <c r="G118" i="2"/>
  <c r="C5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D4226C9-F522-426D-BFED-E3630A32FD6F}" keepAlive="1" name="Query - dbo Price Master Query" description="Connection to the 'dbo Price Master Query' query in the workbook." type="5" refreshedVersion="8" background="1" saveData="1">
    <dbPr connection="Provider=Microsoft.Mashup.OleDb.1;Data Source=$Workbook$;Location=&quot;dbo Price Master Query&quot;;Extended Properties=&quot;&quot;" command="SELECT * FROM [dbo Price Master Query]"/>
  </connection>
</connections>
</file>

<file path=xl/sharedStrings.xml><?xml version="1.0" encoding="utf-8"?>
<sst xmlns="http://schemas.openxmlformats.org/spreadsheetml/2006/main" count="2445" uniqueCount="488">
  <si>
    <t>Level One</t>
  </si>
  <si>
    <t>Level Two</t>
  </si>
  <si>
    <t>Level Three</t>
  </si>
  <si>
    <t>Level Four</t>
  </si>
  <si>
    <t>Level Five</t>
  </si>
  <si>
    <t>S</t>
  </si>
  <si>
    <t>Description</t>
  </si>
  <si>
    <t>X</t>
  </si>
  <si>
    <t>Modules only (no base)</t>
  </si>
  <si>
    <t>V</t>
  </si>
  <si>
    <t>L1</t>
  </si>
  <si>
    <t>L2</t>
  </si>
  <si>
    <t>L3</t>
  </si>
  <si>
    <t>L4</t>
  </si>
  <si>
    <t>Q1</t>
  </si>
  <si>
    <t>Q2</t>
  </si>
  <si>
    <t>B5</t>
  </si>
  <si>
    <t>B8</t>
  </si>
  <si>
    <t>L7</t>
  </si>
  <si>
    <t>Base</t>
  </si>
  <si>
    <t>List</t>
  </si>
  <si>
    <t>D+E</t>
  </si>
  <si>
    <t>Base A</t>
  </si>
  <si>
    <t>Z</t>
  </si>
  <si>
    <t>Module D</t>
  </si>
  <si>
    <t>S4</t>
  </si>
  <si>
    <t>F4</t>
  </si>
  <si>
    <t>S5</t>
  </si>
  <si>
    <t>F5</t>
  </si>
  <si>
    <t>F6</t>
  </si>
  <si>
    <t>F7</t>
  </si>
  <si>
    <t>F8</t>
  </si>
  <si>
    <t>Color</t>
  </si>
  <si>
    <t>Voltage</t>
  </si>
  <si>
    <t>Level 1</t>
  </si>
  <si>
    <t>Level 2</t>
  </si>
  <si>
    <t>Level 3</t>
  </si>
  <si>
    <t>Level 4</t>
  </si>
  <si>
    <t>Level 5</t>
  </si>
  <si>
    <t>Catalog Number =</t>
  </si>
  <si>
    <t>List Price =</t>
  </si>
  <si>
    <t>Catalog</t>
  </si>
  <si>
    <t>Components</t>
  </si>
  <si>
    <t>S+S Catalog Number</t>
  </si>
  <si>
    <t>See also</t>
  </si>
  <si>
    <t>List Price</t>
  </si>
  <si>
    <t>Cdn_List</t>
  </si>
  <si>
    <t>Eff_Date</t>
  </si>
  <si>
    <t>WTL50 –</t>
  </si>
  <si>
    <t>STEADY MOD 250VAC/DC AMB</t>
  </si>
  <si>
    <t>VLL</t>
  </si>
  <si>
    <t>STEADY MOD 250VAC/DC RED</t>
  </si>
  <si>
    <t>STEADY MOD 250VAC/DC CLEAR</t>
  </si>
  <si>
    <t>STEADY MOD 250VAC/DC BLU</t>
  </si>
  <si>
    <t>STEADY MOD 250VAC/DC GRN</t>
  </si>
  <si>
    <t>STEADY MOD 250VAC/DC YEL</t>
  </si>
  <si>
    <t>STEADY LED 120VAC AMB</t>
  </si>
  <si>
    <t>VDC</t>
  </si>
  <si>
    <t>STEADY LED 240VAC AMB</t>
  </si>
  <si>
    <t>STEADY LED 24VAC/DC AMB</t>
  </si>
  <si>
    <t>STEADY LED 120VAC RED</t>
  </si>
  <si>
    <t>STEADY LED 240VAC RED</t>
  </si>
  <si>
    <t>STEADY LED 24VAC/DC RED</t>
  </si>
  <si>
    <t>STEADY LED 120VAC CLR</t>
  </si>
  <si>
    <t>STEADY LED 240VAC CLR</t>
  </si>
  <si>
    <t>STEADY LED 24VAC/DC CLR</t>
  </si>
  <si>
    <t>STEADY LED 120VAC BLU</t>
  </si>
  <si>
    <t>STEADY LED 240VAC BLU</t>
  </si>
  <si>
    <t>STEADY LED 24VAC/DC BLU</t>
  </si>
  <si>
    <t>STEADY LED 120VAC GRN</t>
  </si>
  <si>
    <t>STEADY LED 240VAC GRN</t>
  </si>
  <si>
    <t>STEADY LED 120VAC YEL</t>
  </si>
  <si>
    <t>STEADY LED 240VAC YEL</t>
  </si>
  <si>
    <t>STEADY LED 24VAC/DC YELLOW</t>
  </si>
  <si>
    <t>FLASHING MOD 120VAC AMB</t>
  </si>
  <si>
    <t>VLB</t>
  </si>
  <si>
    <t>FLASHING MOD 240VAC AMB</t>
  </si>
  <si>
    <t>FLASHING MOD 12-24VAC/DC AMB</t>
  </si>
  <si>
    <t>FLASHING MOD 120VAC RED</t>
  </si>
  <si>
    <t>FLASHING MOD 240VAC RED</t>
  </si>
  <si>
    <t>FLASHING MOD 12-24VAC/DC RED</t>
  </si>
  <si>
    <t>FLASHING MOD 120VAC CLEAR</t>
  </si>
  <si>
    <t>FLASHING MOD 240VAC CLEAR</t>
  </si>
  <si>
    <t>FLASHING MOD 12-24VAC/DC CLEAR</t>
  </si>
  <si>
    <t>FLASHING MOD 120VAC BLU</t>
  </si>
  <si>
    <t>FLASHING MOD 240VAC BLU</t>
  </si>
  <si>
    <t>FLASHING MOD 12-24VAC/DC BLU</t>
  </si>
  <si>
    <t>FLASHING MOD 120VAC GRN</t>
  </si>
  <si>
    <t>FLASHING MOD 240VAC GRN</t>
  </si>
  <si>
    <t>FLASHING MOD 12-24VAC/DC GRN</t>
  </si>
  <si>
    <t>FLASHING MOD 120VAC YEL</t>
  </si>
  <si>
    <t>FLASHING MOD 240VAC YEL</t>
  </si>
  <si>
    <t>FLASHING MOD 12-24VAC/DCYEL</t>
  </si>
  <si>
    <t>STROBE MOD 120VAC AMB</t>
  </si>
  <si>
    <t>VLF</t>
  </si>
  <si>
    <t>STROBE MOD 240VAC AMB</t>
  </si>
  <si>
    <t>STROBE MOD 12-24VAC/DC AMB</t>
  </si>
  <si>
    <t>STROBE MOD 120VAC RED</t>
  </si>
  <si>
    <t>STROBE MOD 240VAC RED</t>
  </si>
  <si>
    <t>STROBE MOD 12-24VAC/DC RED</t>
  </si>
  <si>
    <t>STROBE MOD 120VAC CLEAR</t>
  </si>
  <si>
    <t>STROBE MOD 240VAC CLEAR</t>
  </si>
  <si>
    <t>STROBE MOD 12-24VAC/DC CLEAR</t>
  </si>
  <si>
    <t>STROBE MOD 120VAC BLU</t>
  </si>
  <si>
    <t>STROBE MOD 240VAC BLU</t>
  </si>
  <si>
    <t>STROBE MOD 12-24VAC/DC BLU</t>
  </si>
  <si>
    <t>STROBE MOD 120VAC GRN</t>
  </si>
  <si>
    <t>STROBE MOD 240VAC GRN</t>
  </si>
  <si>
    <t>STROBE MOD 12-24VAC/DC GRN</t>
  </si>
  <si>
    <t>STROBE MOD 120VAC YEL</t>
  </si>
  <si>
    <t>STROBE MOD 240VAC YEL</t>
  </si>
  <si>
    <t>STROBE MOD 12-24VAC/DC YEL</t>
  </si>
  <si>
    <t>STROBE LED 240VAC AMB</t>
  </si>
  <si>
    <t>VDF</t>
  </si>
  <si>
    <t>STROBE LED 24VAC/DC AMB</t>
  </si>
  <si>
    <t>STROBE LED 240VAC RED</t>
  </si>
  <si>
    <t>STROBE LED 24VAC/DC RED</t>
  </si>
  <si>
    <t>VFF</t>
  </si>
  <si>
    <t>MULTISTROBE LED 24VAC/DC AMB</t>
  </si>
  <si>
    <t>SOUND MOD SGL 120VAC GRY</t>
  </si>
  <si>
    <t>VDE</t>
  </si>
  <si>
    <t>SOUND MOD SGL 240VAC GRY</t>
  </si>
  <si>
    <t>SOUND MOD SGL 12VAC/DC GRY</t>
  </si>
  <si>
    <t>SOUND MOD SGL 24VAC/DC GRY</t>
  </si>
  <si>
    <t>SOUND MOD SGL 120VAC BLK</t>
  </si>
  <si>
    <t>SOUND MOD SGL 240VAC BLK</t>
  </si>
  <si>
    <t>SOUND MOD SGL 12VAC/DC BLK</t>
  </si>
  <si>
    <t>SOUND MOD SINGLE 24VAC/DC BLK</t>
  </si>
  <si>
    <t>SOUND MOD DUAL 120VAC GRY</t>
  </si>
  <si>
    <t>VDZ</t>
  </si>
  <si>
    <t>SOUND MOD DUAL 240VAC GRY</t>
  </si>
  <si>
    <t>SOUND MOD DUAL 12VAC/DC GRY</t>
  </si>
  <si>
    <t>SOUND MOD DUAL 24VAC/DC GRY</t>
  </si>
  <si>
    <t>SOUND MOD DUAL 120VAC BLK</t>
  </si>
  <si>
    <t>SOUND MOD DUAL 240VAC BLK</t>
  </si>
  <si>
    <t>SOUND MOD DUAL 12VAC/DC BLK</t>
  </si>
  <si>
    <t>SOUND MOD DUAL 24VAC/DC BLK</t>
  </si>
  <si>
    <t>REPLACEMENT GASKET VERT BASE</t>
  </si>
  <si>
    <t>REPLACEMENT GASKET SURFACE MT</t>
  </si>
  <si>
    <t>REPLACEMENT O-RING MOD/BAS/CAP</t>
  </si>
  <si>
    <t>REPLACEMENT CAP GRY</t>
  </si>
  <si>
    <t>REPLACEMENT CAP BLK</t>
  </si>
  <si>
    <t>LOCKING SCREWS M2X6 A2 DIN964A</t>
  </si>
  <si>
    <t>SURFACE BASE HORIZ PG16 GRAY</t>
  </si>
  <si>
    <t>SURFACE BASE HORIZ M20 GRAY</t>
  </si>
  <si>
    <t>VMW</t>
  </si>
  <si>
    <t>VNW</t>
  </si>
  <si>
    <t>SURFACE BASE VERT GRAY</t>
  </si>
  <si>
    <t>VMV</t>
  </si>
  <si>
    <t>TUBE BASE PLASTIC 5CM GRAY</t>
  </si>
  <si>
    <t>VMR</t>
  </si>
  <si>
    <t>TUBE BASE PLASTIC 10CM GRAY</t>
  </si>
  <si>
    <t>TUBE BASE PLASTIC 25CM GRAY</t>
  </si>
  <si>
    <t>TUBE BASE PLASTIC 40CM GRAY</t>
  </si>
  <si>
    <t>TUBE BASE PLASTIC 50CM GRAY</t>
  </si>
  <si>
    <t>TUBE BASE METAL 5CM GRAY</t>
  </si>
  <si>
    <t>TUBE BASE METAL 80CM GRAY</t>
  </si>
  <si>
    <t>VSW</t>
  </si>
  <si>
    <t>TUBE BASE ALUM 10CM GRAY</t>
  </si>
  <si>
    <t>TUBE BASE ALUM 10CM GRAY/QR</t>
  </si>
  <si>
    <t>VFR</t>
  </si>
  <si>
    <t>TUBE BASE ALUM 25CM GRAY/QR</t>
  </si>
  <si>
    <t>TUBE BASE ALUM 40CM GRAY/QR</t>
  </si>
  <si>
    <t>SURFACE BASE HORIZ PG16 BLK</t>
  </si>
  <si>
    <t>SURFACE BASE HORIZ M20 BLK</t>
  </si>
  <si>
    <t>SURF MT BASE HORIZ 1/2NPT BLK</t>
  </si>
  <si>
    <t>SURFACE BASE VERT BLK</t>
  </si>
  <si>
    <t>TUBE BASE PLASTIC 5CM BLK</t>
  </si>
  <si>
    <t>TUBE BASE PLASTIC 10CM BLK</t>
  </si>
  <si>
    <t>TUBE BASE PLASTIC 25CM BLK</t>
  </si>
  <si>
    <t>TUBE BASE PLASTIC 40CM BLK</t>
  </si>
  <si>
    <t>TUBE BASE METAL 5CM BLK</t>
  </si>
  <si>
    <t>VSR</t>
  </si>
  <si>
    <t>TUBE BASE METAL 10CM BLK</t>
  </si>
  <si>
    <t>TUBE BASE METAL 25CM BLK</t>
  </si>
  <si>
    <t>Pole Mount Tube Base</t>
  </si>
  <si>
    <t>TUBE BASE METAL 80CM BLK</t>
  </si>
  <si>
    <t>TUBE BASE ALUM 10CM BLK</t>
  </si>
  <si>
    <t>TUBE BASE ALUM 25CM BLK</t>
  </si>
  <si>
    <t>TUBE BASE ALUM 10CM BLK/QR</t>
  </si>
  <si>
    <t>TUBE BASE ALUM 40CM BLK/QR</t>
  </si>
  <si>
    <t>ANTI-ROTATION WASHER M22</t>
  </si>
  <si>
    <t>MOUNTING ADAPTER</t>
  </si>
  <si>
    <t>ESG</t>
  </si>
  <si>
    <t>Pole Mount VMR 5cm</t>
  </si>
  <si>
    <t>Pole Mount VMR 10cm</t>
  </si>
  <si>
    <t>Pole Mount VMR 25cm</t>
  </si>
  <si>
    <t>Pole Mount VMR 40cm</t>
  </si>
  <si>
    <t>Pole Mount VFR 10cm</t>
  </si>
  <si>
    <t>Pole Mount VFR 40cm</t>
  </si>
  <si>
    <t>Surface Mount VMW M20</t>
  </si>
  <si>
    <t>Surface Mount VNW 1/2" NPT</t>
  </si>
  <si>
    <t>Vertical Mount VMV</t>
  </si>
  <si>
    <t>L</t>
  </si>
  <si>
    <t>Q3</t>
  </si>
  <si>
    <t>SM</t>
  </si>
  <si>
    <t>SN</t>
  </si>
  <si>
    <t>Base &amp; Cap Color</t>
  </si>
  <si>
    <t>Base &amp; Cap Color BLK</t>
  </si>
  <si>
    <t>Base &amp; Cap Color GRY</t>
  </si>
  <si>
    <t>B</t>
  </si>
  <si>
    <t>G</t>
  </si>
  <si>
    <t>Dual Circuit VDZ</t>
  </si>
  <si>
    <t>Single Circuit VDE</t>
  </si>
  <si>
    <t>BS</t>
  </si>
  <si>
    <t>D</t>
  </si>
  <si>
    <t>F</t>
  </si>
  <si>
    <t>M</t>
  </si>
  <si>
    <t>Y</t>
  </si>
  <si>
    <t>AD</t>
  </si>
  <si>
    <t>AS</t>
  </si>
  <si>
    <t>Mod</t>
  </si>
  <si>
    <t>Lens</t>
  </si>
  <si>
    <t>GRN</t>
  </si>
  <si>
    <t>RED</t>
  </si>
  <si>
    <t>AMB</t>
  </si>
  <si>
    <t>BLU</t>
  </si>
  <si>
    <t>CLR</t>
  </si>
  <si>
    <t>YEL</t>
  </si>
  <si>
    <t>BLK</t>
  </si>
  <si>
    <t>D5</t>
  </si>
  <si>
    <t>D6</t>
  </si>
  <si>
    <t>D7</t>
  </si>
  <si>
    <t>D3</t>
  </si>
  <si>
    <t>D4</t>
  </si>
  <si>
    <t>D8</t>
  </si>
  <si>
    <t>Bulb#</t>
  </si>
  <si>
    <t>Module#</t>
  </si>
  <si>
    <t>Bulb$</t>
  </si>
  <si>
    <t>Mod$</t>
  </si>
  <si>
    <t>JUNCT BOX HORIZ M20 BLK</t>
  </si>
  <si>
    <t>BDW</t>
  </si>
  <si>
    <t>JUNCT BOX HORIZ 1/2NPT BLK</t>
  </si>
  <si>
    <t>JUNCT BOX VERT M20 BLK</t>
  </si>
  <si>
    <t>BDV</t>
  </si>
  <si>
    <t>JUNCT BOX VERT 1/2NPT BLK</t>
  </si>
  <si>
    <t>JUNCT BOX HORIZ MAG M20 BLK</t>
  </si>
  <si>
    <t>BDM</t>
  </si>
  <si>
    <t>JUNCT BOX HORIZ MAG 1/2NPT BLK</t>
  </si>
  <si>
    <t>JUNCT BOX HORIZ MAG PG16 BLK</t>
  </si>
  <si>
    <t>POLE BASE UNTHREADED BLK W/CAP</t>
  </si>
  <si>
    <t>INCAND BULB 5W CLR 12V</t>
  </si>
  <si>
    <t>GL01</t>
  </si>
  <si>
    <t>INCAND BULB 6.5W CLR 24V</t>
  </si>
  <si>
    <t>GL02</t>
  </si>
  <si>
    <t>INCAND BULB 5W CLR 48V</t>
  </si>
  <si>
    <t>GL03</t>
  </si>
  <si>
    <t>INCAND BULB 7W CLR 120V</t>
  </si>
  <si>
    <t>GL05</t>
  </si>
  <si>
    <t>INCAND BULB 6W CLR 240V</t>
  </si>
  <si>
    <t>GL06</t>
  </si>
  <si>
    <t>INCAND BULB 4W CLR 12V</t>
  </si>
  <si>
    <t>GL11</t>
  </si>
  <si>
    <t>INCAND BULB 4W CLR 24V</t>
  </si>
  <si>
    <t>GL12</t>
  </si>
  <si>
    <t>INCAND BULB 4W CLR 110/120V</t>
  </si>
  <si>
    <t>GL15</t>
  </si>
  <si>
    <t>INCAND BULB 4W CLR 230/240V</t>
  </si>
  <si>
    <t>GL16</t>
  </si>
  <si>
    <t>HALOGEN BULB 20W CLR 12V</t>
  </si>
  <si>
    <t>HL21</t>
  </si>
  <si>
    <t>HALOGEN BULB 20W CLR 24V</t>
  </si>
  <si>
    <t>HL22</t>
  </si>
  <si>
    <t>HALOGEN BULB 20W CLR 110/120V</t>
  </si>
  <si>
    <t>HL25</t>
  </si>
  <si>
    <t>HALOGEN BULB 20W CLR 230/240V</t>
  </si>
  <si>
    <t>HL26</t>
  </si>
  <si>
    <t>INCAND BULB 25W CLR 24V</t>
  </si>
  <si>
    <t>GL22</t>
  </si>
  <si>
    <t>INCAND BULB 25W CLR 230/240V</t>
  </si>
  <si>
    <t>GL26</t>
  </si>
  <si>
    <t>HALOGEN BULB 35W CLR 12V</t>
  </si>
  <si>
    <t>HL31</t>
  </si>
  <si>
    <t>HALOGEN BULB 35W CLR 110/120V</t>
  </si>
  <si>
    <t>HL35</t>
  </si>
  <si>
    <t>HALOGEN BULB 35W CLR 230/240V</t>
  </si>
  <si>
    <t>HL36</t>
  </si>
  <si>
    <t>HALOGEN BULB 50W CLR 12V</t>
  </si>
  <si>
    <t>HL51</t>
  </si>
  <si>
    <t>HALOGEN BULB 50W CLR 110/120V</t>
  </si>
  <si>
    <t>HL55</t>
  </si>
  <si>
    <t>HALOGEN BULB 50W CLR 230/240V</t>
  </si>
  <si>
    <t>HL56</t>
  </si>
  <si>
    <t>XENON TUBE XT30J</t>
  </si>
  <si>
    <t>XT30</t>
  </si>
  <si>
    <t>LED BULB 120VAC AMB</t>
  </si>
  <si>
    <t>LLL</t>
  </si>
  <si>
    <t>LED BULB 240VAC AMB</t>
  </si>
  <si>
    <t>LED BULB 12VAC/DC AMB</t>
  </si>
  <si>
    <t>LED BULB 24VAC/DC AMB</t>
  </si>
  <si>
    <t>LED BULB 120VAC RED</t>
  </si>
  <si>
    <t>LED BULB 240VAC RED</t>
  </si>
  <si>
    <t>LED BULB 12VAC/DC RED</t>
  </si>
  <si>
    <t>LED BULB 24VAC/DC RED</t>
  </si>
  <si>
    <t>LED BULB 120VAC CLEAR</t>
  </si>
  <si>
    <t>LED BULB 240VAC CLEAR</t>
  </si>
  <si>
    <t>LED BULB 12VAC/DC CLEAR</t>
  </si>
  <si>
    <t>LED BULB 24VAC/DC CLEAR</t>
  </si>
  <si>
    <t>LED BULB 120VAC BLU</t>
  </si>
  <si>
    <t>LED BULB 240VAC BLU</t>
  </si>
  <si>
    <t>LED BULB 12VAC/DC BLU</t>
  </si>
  <si>
    <t>LED BULB 24VAC/DC BLU</t>
  </si>
  <si>
    <t>LED BULB 120VAC GRN</t>
  </si>
  <si>
    <t>LED BULB 240VAC GRN</t>
  </si>
  <si>
    <t>LED BULB 12VAC/DC GRN</t>
  </si>
  <si>
    <t>LED BULB 24VAC/DC GRN</t>
  </si>
  <si>
    <t>LED BULB 120VAC YEL</t>
  </si>
  <si>
    <t>LED BULB 240VAC YEL</t>
  </si>
  <si>
    <t>LED BULB 12VAC/DC YEL</t>
  </si>
  <si>
    <t>LED BULB 24VAC/DC YEL</t>
  </si>
  <si>
    <t>LED BULB FLASH 120VAC AMB</t>
  </si>
  <si>
    <t>LLB</t>
  </si>
  <si>
    <t>LED BULB FLASH 240VAC AMB</t>
  </si>
  <si>
    <t>LED BULB FLASH 12VAC/DC AMB</t>
  </si>
  <si>
    <t>LED BULB FLASH 24VAC/DC AMB</t>
  </si>
  <si>
    <t>LED BULB FLASH 120VAC RED</t>
  </si>
  <si>
    <t>LED BULB FLASH 240VAC RED</t>
  </si>
  <si>
    <t>LED BULB FLASH 12VAC/DC RED</t>
  </si>
  <si>
    <t>LED BULB FLASH 24VAC/DC RED</t>
  </si>
  <si>
    <t>LED BULB FLASH 120VAC CLEAR</t>
  </si>
  <si>
    <t>LED BULB FLASH 240VAC CLEAR</t>
  </si>
  <si>
    <t>LED BULB FLASH 12VAC/DC CLEAR</t>
  </si>
  <si>
    <t>LED BULB FLASH 24VAC/DC CLEAR</t>
  </si>
  <si>
    <t>LED BULB FLASH 120VAC BLU</t>
  </si>
  <si>
    <t>LED BULB FLASH 240VAC BLU</t>
  </si>
  <si>
    <t>LED BULB FLASH 12VAC/DC BLU</t>
  </si>
  <si>
    <t>LED BULB FLASH 24VAC/DC BLU</t>
  </si>
  <si>
    <t>LED BULB FLASH 120VAC GRN</t>
  </si>
  <si>
    <t>LED BULB FLASH 240VAC GRN</t>
  </si>
  <si>
    <t>LED BULB FLASH 12VAC/DC GRN</t>
  </si>
  <si>
    <t>LED BULB FLASH 24VAC/DC GRN</t>
  </si>
  <si>
    <t>LED BULB FLASH 120VAC YEL</t>
  </si>
  <si>
    <t>LED BULB FLASH 240VAC YEL</t>
  </si>
  <si>
    <t>LED BULB FLASH 12VAC/DC YEL</t>
  </si>
  <si>
    <t>LED BULB FLASH 24VAC/DC YEL</t>
  </si>
  <si>
    <t>Mod+Lens</t>
  </si>
  <si>
    <t>B3</t>
  </si>
  <si>
    <t>B4</t>
  </si>
  <si>
    <t>B6</t>
  </si>
  <si>
    <t>B7</t>
  </si>
  <si>
    <t>BS4</t>
  </si>
  <si>
    <t>BS5</t>
  </si>
  <si>
    <t>F3</t>
  </si>
  <si>
    <t>L5</t>
  </si>
  <si>
    <t>L6</t>
  </si>
  <si>
    <t>L8</t>
  </si>
  <si>
    <t>M4</t>
  </si>
  <si>
    <t>M5</t>
  </si>
  <si>
    <t>Y3</t>
  </si>
  <si>
    <t>Y4</t>
  </si>
  <si>
    <t>Y5</t>
  </si>
  <si>
    <t>Y6</t>
  </si>
  <si>
    <t>Y7</t>
  </si>
  <si>
    <t>Y8</t>
  </si>
  <si>
    <t>Z3</t>
  </si>
  <si>
    <t>Z4</t>
  </si>
  <si>
    <t>Z5</t>
  </si>
  <si>
    <t>Z6</t>
  </si>
  <si>
    <t>Z7</t>
  </si>
  <si>
    <t>Z8</t>
  </si>
  <si>
    <t>Steady Integ LED VDC AMB</t>
  </si>
  <si>
    <t>12V AC/DC Full Voltage</t>
  </si>
  <si>
    <t>24V AC/DC Full Voltage</t>
  </si>
  <si>
    <t>120V AC Full Voltage</t>
  </si>
  <si>
    <t>240V AC Full Voltage</t>
  </si>
  <si>
    <t>Voltage D</t>
  </si>
  <si>
    <t>Sound Single</t>
  </si>
  <si>
    <t>Sound Dual</t>
  </si>
  <si>
    <t>Strobe Xenon  VLF Green</t>
  </si>
  <si>
    <t>Steady VLL+GL Green</t>
  </si>
  <si>
    <t>Flashing VLB+GL Green</t>
  </si>
  <si>
    <t>Flashing LED VLB+LLB Green</t>
  </si>
  <si>
    <t>Steady LED VLL+LLL Green</t>
  </si>
  <si>
    <t>Steady Integ LED VDC Green</t>
  </si>
  <si>
    <t>Strobe Xenon  VLF Amber</t>
  </si>
  <si>
    <t>Strobe Single LED VDF Amber</t>
  </si>
  <si>
    <t>Steady VLL+GL Amber</t>
  </si>
  <si>
    <t>Flashing VLB+GL Amber</t>
  </si>
  <si>
    <t>Flashing LED VLB+LLB Amber</t>
  </si>
  <si>
    <t>Flashing Integ LED VDA Amber</t>
  </si>
  <si>
    <t>Strobe Multi LED VFF Amber</t>
  </si>
  <si>
    <t>Steady LED VLL+LLL Amber</t>
  </si>
  <si>
    <t>Steady Integ LED VDC Amber</t>
  </si>
  <si>
    <t>Strobe Xenon  VLF Red</t>
  </si>
  <si>
    <t>Strobe Single LED VDF Red</t>
  </si>
  <si>
    <t>Steady VLL+GL Red</t>
  </si>
  <si>
    <t>Flashing VLB+GL Red</t>
  </si>
  <si>
    <t>Flashing LED VLB+LLB Red</t>
  </si>
  <si>
    <t>Flashing Integ LED VDA Red</t>
  </si>
  <si>
    <t>Strobe Multi LED VFF Red</t>
  </si>
  <si>
    <t>Steady LED VLL+LLL Red</t>
  </si>
  <si>
    <t>Steady Integ LED VDC Red</t>
  </si>
  <si>
    <t>Strobe Xenon  VLF Blue</t>
  </si>
  <si>
    <t>Steady VLL+GL Blue</t>
  </si>
  <si>
    <t>Flashing VLB+GL Blue</t>
  </si>
  <si>
    <t>Flashing LED VLB+LLB Blue</t>
  </si>
  <si>
    <t>Steady LED VLL+LLL Blue</t>
  </si>
  <si>
    <t>Steady Integ LED VDC Blue</t>
  </si>
  <si>
    <t>Strobe Xenon  VLF Clear</t>
  </si>
  <si>
    <t>Steady VLL+GL Clear</t>
  </si>
  <si>
    <t>Flashing VLB+GL Clear</t>
  </si>
  <si>
    <t>Flashing LED VLB+LLB Clear</t>
  </si>
  <si>
    <t>Steady LED VLL+LLL Clear</t>
  </si>
  <si>
    <t>Steady Integ LED VDC Clear</t>
  </si>
  <si>
    <t>Strobe Xenon  VLF Yellow</t>
  </si>
  <si>
    <t>Steady VLL+GL Yellow</t>
  </si>
  <si>
    <t>Flashing VLB+GL Yellow</t>
  </si>
  <si>
    <t>Flashing LED VLB+LLB Yellow</t>
  </si>
  <si>
    <t>Steady LED VLL+LLL Yellow</t>
  </si>
  <si>
    <t>Steady Integ LED VDC Yellow</t>
  </si>
  <si>
    <t>Bulbs (if included)</t>
  </si>
  <si>
    <t>Sound modules must be in the last position</t>
  </si>
  <si>
    <t>Not available in this combination</t>
  </si>
  <si>
    <t>M3</t>
  </si>
  <si>
    <t>M6</t>
  </si>
  <si>
    <t>M7</t>
  </si>
  <si>
    <t>M8</t>
  </si>
  <si>
    <t>BS3</t>
  </si>
  <si>
    <t>BS6</t>
  </si>
  <si>
    <t>BS7</t>
  </si>
  <si>
    <t>BS8</t>
  </si>
  <si>
    <t>GRAY</t>
  </si>
  <si>
    <t>Steady LED AMB VLL+LLL</t>
  </si>
  <si>
    <t>Steady INCAN AMB VLL+GL</t>
  </si>
  <si>
    <t>Strobe Multi LED AMB VFF</t>
  </si>
  <si>
    <t>Strobe Single LED AMB VDF</t>
  </si>
  <si>
    <t>Strobe Xenon AMB VLF</t>
  </si>
  <si>
    <t>Flashing LED BLU VLB+LLB</t>
  </si>
  <si>
    <t>Flashing INCAN BLU VLB+GL</t>
  </si>
  <si>
    <t>Steady Integ LED BLU VDC</t>
  </si>
  <si>
    <t>Steady LED BLU VLL+LLL</t>
  </si>
  <si>
    <t>Steady INCAN BLU VLL+GL</t>
  </si>
  <si>
    <t>Strobe Xenon BLU VLF</t>
  </si>
  <si>
    <t>Flashing LED CLR VLB+LLB</t>
  </si>
  <si>
    <t>Flashing INCAN CLR VLB+GL</t>
  </si>
  <si>
    <t>Steady Integ LED CLR VDC</t>
  </si>
  <si>
    <t>Steady LED CLR VLL+LLL</t>
  </si>
  <si>
    <t>Steady INCAN CLR VLL+GL</t>
  </si>
  <si>
    <t>Strobe Xenon CLR VLF</t>
  </si>
  <si>
    <t>Flashing LED GRN VLB+LLB</t>
  </si>
  <si>
    <t>Flashing INCAN GRN VLB+GL</t>
  </si>
  <si>
    <t>Steady Integ LED GRN VDC</t>
  </si>
  <si>
    <t>Steady LED GRN VLL+LLL</t>
  </si>
  <si>
    <t>Steady INCAN GRN VLL+GL</t>
  </si>
  <si>
    <t>Strobe Xenon GRN VLF</t>
  </si>
  <si>
    <t>Flashing LED RED VLB+LLB</t>
  </si>
  <si>
    <t>Flashing INCAN RED VLB+GL</t>
  </si>
  <si>
    <t>Steady Integ LED RED VDC</t>
  </si>
  <si>
    <t>Steady LED RED VLL+LLL</t>
  </si>
  <si>
    <t>Steady INCAN RED VLL+GL</t>
  </si>
  <si>
    <t>Strobe Multi LED RED VFF</t>
  </si>
  <si>
    <t>Strobe Single LED RED VDF</t>
  </si>
  <si>
    <t>Strobe Xenon RED VLF</t>
  </si>
  <si>
    <t>Flashing LED YEL VLB+LLB</t>
  </si>
  <si>
    <t>Flashing INCAN YEL VLB+GL</t>
  </si>
  <si>
    <t>Steady Integ LED YEL VDC</t>
  </si>
  <si>
    <t>Steady LED YEL VLL+LLL</t>
  </si>
  <si>
    <t>Steady INCAN YEL VLL+GL</t>
  </si>
  <si>
    <t>Strobe Xenon YEL VLF</t>
  </si>
  <si>
    <t>Flashing INCAN AMB VLB+GL</t>
  </si>
  <si>
    <t>Flashing LED AMB VLB+LLB</t>
  </si>
  <si>
    <t>MS50 Tower Light Configurator</t>
  </si>
  <si>
    <t>Pricing effective June 4, 2023</t>
  </si>
  <si>
    <t>VERTICAL MNTING SET BLK</t>
  </si>
  <si>
    <t>BSS</t>
  </si>
  <si>
    <t>REPLACEMENT CAP BLK 70MM</t>
  </si>
  <si>
    <t>STEADY LED 24VAC/DC GRN</t>
  </si>
  <si>
    <t>FLASHING LED 120VAC AMB</t>
  </si>
  <si>
    <t>VDA</t>
  </si>
  <si>
    <t>FLASHING LED 240VAC AMB</t>
  </si>
  <si>
    <t>FLASHING LED 24VAC/DC AMB</t>
  </si>
  <si>
    <t>FLASHING LED 120VAC RED</t>
  </si>
  <si>
    <t>FLASHING LED 240VAC RED</t>
  </si>
  <si>
    <t>FLASHING LED 24VAC/DC RED</t>
  </si>
  <si>
    <t>FLASHING LED 120VAC BLU</t>
  </si>
  <si>
    <t>MULTISTROBE LED 120VAC AMB</t>
  </si>
  <si>
    <t>MULTISTROBE LED 240VAC AMB</t>
  </si>
  <si>
    <t>MULTISTROBE LED 240VAC RED</t>
  </si>
  <si>
    <t>MULTISTROBE LED 120VAC GRN</t>
  </si>
  <si>
    <t>MULTISTROBE LED 24VAC/DC GRN</t>
  </si>
  <si>
    <t>SURFACE BASE HORIZ 1/2NPT GRAY</t>
  </si>
  <si>
    <t>TUBE BASE ALUM 5CM GRAY</t>
  </si>
  <si>
    <t>TUBE BASE ALUM 40CM GRAY</t>
  </si>
  <si>
    <t>TUBE BASE ALUM 5CM BLK</t>
  </si>
  <si>
    <t>TUBE BASE ALUM 40CM BLK</t>
  </si>
  <si>
    <t>TUBE BASE ALUM 80CM BLK</t>
  </si>
  <si>
    <t>TUBE BASE ALUM 25CM BLK/QR</t>
  </si>
  <si>
    <t>JUNCT BOX HORIZ PG16 BLK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</si>
</sst>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u/>
      <sz val="9"/>
      <name val="Calibri"/>
      <family val="2"/>
      <scheme val="minor"/>
    </font>
    <font>
      <b/>
      <u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theme="9" tint="0.79998168889431442"/>
      </patternFill>
    </fill>
  </fills>
  <borders count="3">
    <border>
      <left/>
      <right/>
      <top/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Fill="1"/>
    <xf numFmtId="0" fontId="0" fillId="3" borderId="0" xfId="0" applyFill="1"/>
    <xf numFmtId="0" fontId="0" fillId="3" borderId="0" xfId="0" applyFill="1" applyAlignment="1">
      <alignment horizontal="right"/>
    </xf>
    <xf numFmtId="0" fontId="0" fillId="3" borderId="0" xfId="0" applyFill="1" applyAlignment="1">
      <alignment horizontal="center"/>
    </xf>
    <xf numFmtId="0" fontId="3" fillId="3" borderId="0" xfId="0" applyFont="1" applyFill="1"/>
    <xf numFmtId="0" fontId="0" fillId="0" borderId="0" xfId="0" applyNumberFormat="1"/>
    <xf numFmtId="14" fontId="0" fillId="0" borderId="0" xfId="0" applyNumberFormat="1"/>
    <xf numFmtId="0" fontId="0" fillId="0" borderId="0" xfId="0" applyNumberFormat="1" applyFill="1"/>
    <xf numFmtId="0" fontId="0" fillId="4" borderId="1" xfId="0" applyFill="1" applyBorder="1"/>
    <xf numFmtId="0" fontId="0" fillId="0" borderId="1" xfId="0" applyBorder="1"/>
    <xf numFmtId="0" fontId="0" fillId="0" borderId="0" xfId="0" applyFont="1"/>
    <xf numFmtId="0" fontId="8" fillId="0" borderId="0" xfId="0" applyFont="1"/>
    <xf numFmtId="0" fontId="9" fillId="3" borderId="0" xfId="0" applyFont="1" applyFill="1"/>
    <xf numFmtId="0" fontId="9" fillId="3" borderId="0" xfId="0" applyFont="1" applyFill="1" applyAlignment="1">
      <alignment horizontal="right"/>
    </xf>
    <xf numFmtId="0" fontId="2" fillId="2" borderId="2" xfId="0" applyFont="1" applyFill="1" applyBorder="1" applyAlignment="1" applyProtection="1">
      <alignment horizontal="center"/>
      <protection locked="0"/>
    </xf>
    <xf numFmtId="0" fontId="0" fillId="0" borderId="0" xfId="0" applyFont="1" applyFill="1"/>
    <xf numFmtId="0" fontId="0" fillId="3" borderId="0" xfId="0" applyFill="1" applyAlignment="1">
      <alignment horizontal="right" vertical="center"/>
    </xf>
    <xf numFmtId="0" fontId="0" fillId="3" borderId="0" xfId="0" applyFill="1" applyAlignment="1">
      <alignment vertical="center"/>
    </xf>
    <xf numFmtId="0" fontId="6" fillId="3" borderId="0" xfId="0" applyFont="1" applyFill="1" applyProtection="1"/>
    <xf numFmtId="0" fontId="0" fillId="3" borderId="0" xfId="0" applyFill="1" applyProtection="1"/>
    <xf numFmtId="0" fontId="0" fillId="3" borderId="0" xfId="0" applyFill="1" applyAlignment="1" applyProtection="1">
      <alignment horizontal="center" wrapText="1"/>
    </xf>
    <xf numFmtId="0" fontId="0" fillId="0" borderId="0" xfId="0" applyFill="1" applyAlignment="1" applyProtection="1">
      <alignment horizontal="center"/>
    </xf>
    <xf numFmtId="0" fontId="7" fillId="3" borderId="0" xfId="0" applyFont="1" applyFill="1" applyProtection="1"/>
    <xf numFmtId="0" fontId="2" fillId="3" borderId="0" xfId="0" applyFont="1" applyFill="1" applyAlignment="1" applyProtection="1">
      <alignment horizontal="right"/>
    </xf>
    <xf numFmtId="0" fontId="9" fillId="3" borderId="0" xfId="0" applyFont="1" applyFill="1" applyProtection="1"/>
    <xf numFmtId="0" fontId="3" fillId="3" borderId="0" xfId="0" applyFont="1" applyFill="1" applyProtection="1"/>
    <xf numFmtId="0" fontId="9" fillId="3" borderId="0" xfId="0" applyFont="1" applyFill="1" applyAlignment="1" applyProtection="1">
      <alignment horizontal="left"/>
    </xf>
    <xf numFmtId="0" fontId="10" fillId="3" borderId="0" xfId="0" applyFont="1" applyFill="1" applyAlignment="1">
      <alignment horizontal="center"/>
    </xf>
    <xf numFmtId="0" fontId="7" fillId="3" borderId="0" xfId="0" applyFont="1" applyFill="1" applyAlignment="1" applyProtection="1">
      <alignment horizontal="center" wrapText="1"/>
    </xf>
    <xf numFmtId="0" fontId="11" fillId="3" borderId="0" xfId="0" applyFont="1" applyFill="1" applyBorder="1" applyAlignment="1" applyProtection="1">
      <alignment horizontal="center"/>
    </xf>
    <xf numFmtId="0" fontId="10" fillId="3" borderId="0" xfId="0" applyFont="1" applyFill="1" applyAlignment="1" applyProtection="1">
      <alignment horizontal="center"/>
    </xf>
    <xf numFmtId="0" fontId="12" fillId="3" borderId="0" xfId="0" applyFont="1" applyFill="1" applyBorder="1" applyAlignment="1" applyProtection="1">
      <alignment horizontal="center"/>
    </xf>
    <xf numFmtId="0" fontId="5" fillId="3" borderId="0" xfId="0" applyFont="1" applyFill="1" applyAlignment="1">
      <alignment horizontal="center" vertical="center"/>
    </xf>
    <xf numFmtId="43" fontId="6" fillId="3" borderId="0" xfId="1" applyFont="1" applyFill="1" applyAlignment="1" applyProtection="1">
      <alignment horizontal="center" vertical="center"/>
    </xf>
  </cellXfs>
  <cellStyles count="2">
    <cellStyle name="Comma" xfId="1" builtinId="3"/>
    <cellStyle name="Normal" xfId="0" builtinId="0"/>
  </cellStyles>
  <dxfs count="70">
    <dxf>
      <numFmt numFmtId="19" formatCode="m/d/yyyy"/>
    </dxf>
    <dxf>
      <numFmt numFmtId="0" formatCode="General"/>
    </dxf>
    <dxf>
      <numFmt numFmtId="0" formatCode="General"/>
    </dxf>
    <dxf>
      <numFmt numFmtId="0" formatCode="General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</dxf>
  </dxfs>
  <tableStyles count="1" defaultTableStyle="TableStyleMedium2" defaultPivotStyle="PivotStyleLight16">
    <tableStyle name="Invisible" pivot="0" table="0" count="0" xr9:uid="{D1588C32-4A07-476A-B61B-147227BAFE85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gif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152400</xdr:rowOff>
    </xdr:from>
    <xdr:to>
      <xdr:col>2</xdr:col>
      <xdr:colOff>158750</xdr:colOff>
      <xdr:row>0</xdr:row>
      <xdr:rowOff>561975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793BA90-565F-4D85-A94F-AFFE09A4D0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52400"/>
          <a:ext cx="1438275" cy="406400"/>
        </a:xfrm>
        <a:prstGeom prst="rect">
          <a:avLst/>
        </a:prstGeom>
      </xdr:spPr>
    </xdr:pic>
    <xdr:clientData/>
  </xdr:twoCellAnchor>
  <xdr:twoCellAnchor editAs="oneCell">
    <xdr:from>
      <xdr:col>10</xdr:col>
      <xdr:colOff>513262</xdr:colOff>
      <xdr:row>0</xdr:row>
      <xdr:rowOff>95250</xdr:rowOff>
    </xdr:from>
    <xdr:to>
      <xdr:col>13</xdr:col>
      <xdr:colOff>17278</xdr:colOff>
      <xdr:row>2</xdr:row>
      <xdr:rowOff>76200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D7BB8A7B-A077-472F-BD4C-5FFCE9630A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856912" y="95250"/>
          <a:ext cx="1409016" cy="762000"/>
        </a:xfrm>
        <a:prstGeom prst="rect">
          <a:avLst/>
        </a:prstGeom>
      </xdr:spPr>
    </xdr:pic>
    <xdr:clientData/>
  </xdr:twoCellAnchor>
  <xdr:twoCellAnchor editAs="oneCell">
    <xdr:from>
      <xdr:col>13</xdr:col>
      <xdr:colOff>107674</xdr:colOff>
      <xdr:row>0</xdr:row>
      <xdr:rowOff>0</xdr:rowOff>
    </xdr:from>
    <xdr:to>
      <xdr:col>24</xdr:col>
      <xdr:colOff>530087</xdr:colOff>
      <xdr:row>31</xdr:row>
      <xdr:rowOff>148846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389767B3-839A-B011-D2E0-0FD33F9374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59587" y="0"/>
          <a:ext cx="6800022" cy="7131085"/>
        </a:xfrm>
        <a:prstGeom prst="rect">
          <a:avLst/>
        </a:prstGeom>
      </xdr:spPr>
    </xdr:pic>
    <xdr:clientData/>
  </xdr:twoCellAnchor>
  <xdr:twoCellAnchor editAs="oneCell">
    <xdr:from>
      <xdr:col>0</xdr:col>
      <xdr:colOff>66257</xdr:colOff>
      <xdr:row>18</xdr:row>
      <xdr:rowOff>132521</xdr:rowOff>
    </xdr:from>
    <xdr:to>
      <xdr:col>11</xdr:col>
      <xdr:colOff>422325</xdr:colOff>
      <xdr:row>43</xdr:row>
      <xdr:rowOff>140018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EEE3185-4203-D3E6-97CD-526BEE2BD8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257" y="4638260"/>
          <a:ext cx="7048416" cy="4769997"/>
        </a:xfrm>
        <a:prstGeom prst="rect">
          <a:avLst/>
        </a:prstGeom>
      </xdr:spPr>
    </xdr:pic>
    <xdr:clientData/>
  </xdr:twoCellAnchor>
  <xdr:twoCellAnchor editAs="oneCell">
    <xdr:from>
      <xdr:col>0</xdr:col>
      <xdr:colOff>173936</xdr:colOff>
      <xdr:row>44</xdr:row>
      <xdr:rowOff>66262</xdr:rowOff>
    </xdr:from>
    <xdr:to>
      <xdr:col>10</xdr:col>
      <xdr:colOff>198784</xdr:colOff>
      <xdr:row>53</xdr:row>
      <xdr:rowOff>101490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D22337C8-1912-21C5-4E65-2AF0D08485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73936" y="9525001"/>
          <a:ext cx="6062870" cy="1749728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C931C4B2-7F31-4B30-B2B9-E5356047A395}" autoFormatId="16" applyNumberFormats="0" applyBorderFormats="0" applyFontFormats="0" applyPatternFormats="0" applyAlignmentFormats="0" applyWidthHeightFormats="0">
  <queryTableRefresh nextId="30">
    <queryTableFields count="6">
      <queryTableField id="4" name="S+S Catalog Number" tableColumnId="4"/>
      <queryTableField id="5" name="Description" tableColumnId="5"/>
      <queryTableField id="6" name="See also" tableColumnId="6"/>
      <queryTableField id="7" name="List Price" tableColumnId="7"/>
      <queryTableField id="8" name="Cdn_List" tableColumnId="8"/>
      <queryTableField id="21" name="Eff_Date" tableColumnId="21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878F369-E081-4D0E-B118-9F9ECD4A04FE}" name="dbo_Price_Master_Query" displayName="dbo_Price_Master_Query" ref="A1:F221" tableType="queryTable" totalsRowShown="0">
  <autoFilter ref="A1:F221" xr:uid="{3878F369-E081-4D0E-B118-9F9ECD4A04FE}"/>
  <tableColumns count="6">
    <tableColumn id="4" xr3:uid="{4E0E33B7-2725-4383-ABDC-184163FE54CC}" uniqueName="4" name="S+S Catalog Number" queryTableFieldId="4" dataDxfId="3"/>
    <tableColumn id="5" xr3:uid="{CC2043DE-CA07-4F2A-A5DA-668C774ADDA1}" uniqueName="5" name="Description" queryTableFieldId="5" dataDxfId="2"/>
    <tableColumn id="6" xr3:uid="{B3682FDB-DAFA-4101-9AA0-059F2ECDBCE9}" uniqueName="6" name="See also" queryTableFieldId="6" dataDxfId="1"/>
    <tableColumn id="7" xr3:uid="{36EAD251-6F25-459B-918C-365EE0999D95}" uniqueName="7" name="List Price" queryTableFieldId="7"/>
    <tableColumn id="8" xr3:uid="{58E20F83-BD6E-4192-AE97-005BB2774366}" uniqueName="8" name="Cdn_List" queryTableFieldId="8"/>
    <tableColumn id="21" xr3:uid="{37810C37-573E-4E42-BC9C-C32116B80778}" uniqueName="21" name="Eff_Date" queryTableFieldId="21" dataDxfId="0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A1AED91-4742-43C8-85FE-FB0EC2E06ABA}" name="Base" displayName="Base" ref="A1:D13" totalsRowShown="0">
  <autoFilter ref="A1:D13" xr:uid="{4A1AED91-4742-43C8-85FE-FB0EC2E06ABA}"/>
  <tableColumns count="4">
    <tableColumn id="1" xr3:uid="{F538F14A-DCAD-4CB3-831B-84A870759E57}" name="Base A"/>
    <tableColumn id="2" xr3:uid="{B4A1FFCE-82DB-401B-AC52-21D9DAC00799}" name="Description"/>
    <tableColumn id="4" xr3:uid="{8A31B974-3509-46E7-88DC-D38DD34FB6CD}" name="List"/>
    <tableColumn id="6" xr3:uid="{F0F434DA-87B1-4581-826A-292FC3C75308}" name="Catalog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D03BD14-444B-4D15-AF26-64E840A02FBA}" name="Color" displayName="Color" ref="A16:D19" totalsRowShown="0">
  <autoFilter ref="A16:D19" xr:uid="{2D03BD14-444B-4D15-AF26-64E840A02FBA}"/>
  <tableColumns count="4">
    <tableColumn id="1" xr3:uid="{1CE8F5E7-3EE9-42B9-AAB5-BB4A6447EAFC}" name="Base &amp; Cap Color"/>
    <tableColumn id="2" xr3:uid="{C6563750-1CDC-4EA6-BDED-FC2901C1C03B}" name="Description"/>
    <tableColumn id="3" xr3:uid="{3E84BA30-6ADF-4A47-A045-33743D2EDD6C}" name="List">
      <calculatedColumnFormula>VLOOKUP(Color[[#This Row],[Catalog]],Components!$A:$D,4,FALSE)</calculatedColumnFormula>
    </tableColumn>
    <tableColumn id="5" xr3:uid="{1FD7E6D2-3EA8-46F8-AE7C-A1D9BACB7BAE}" name="Catalog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38DC531-E522-4CCB-A36A-93F22036BAF4}" name="Module" displayName="Module" ref="F1:R449" totalsRowShown="0" headerRowCellStyle="Normal" dataCellStyle="Normal">
  <autoFilter ref="F1:R449" xr:uid="{E38DC531-E522-4CCB-A36A-93F22036BAF4}"/>
  <sortState xmlns:xlrd2="http://schemas.microsoft.com/office/spreadsheetml/2017/richdata2" ref="F2:R449">
    <sortCondition ref="N2:N449"/>
    <sortCondition ref="Q2:Q449"/>
    <sortCondition ref="O2:O449"/>
  </sortState>
  <tableColumns count="13">
    <tableColumn id="1" xr3:uid="{E71B34C3-44C8-4719-870A-F412197D1F91}" name="Module D" dataDxfId="69" dataCellStyle="Normal">
      <calculatedColumnFormula>CONCATENATE(Module[[#This Row],[Mod]],Module[[#This Row],[Lens]])</calculatedColumnFormula>
    </tableColumn>
    <tableColumn id="11" xr3:uid="{8FDB32DB-AC4A-4607-9A6B-E538294338B0}" name="List" dataDxfId="68">
      <calculatedColumnFormula>Module[[#This Row],[Mod$]]+Module[[#This Row],[Bulb$]]</calculatedColumnFormula>
    </tableColumn>
    <tableColumn id="2" xr3:uid="{55D51711-C83A-4027-A735-A4D5BE323A93}" name="Description" dataCellStyle="Normal"/>
    <tableColumn id="5" xr3:uid="{53A4497E-06CF-4191-8411-A5A78A5B4E17}" name="Module#" dataDxfId="67" dataCellStyle="Normal"/>
    <tableColumn id="3" xr3:uid="{A73E1826-B3A2-440E-946E-7BDE03879EF2}" name="Mod$" dataCellStyle="Normal"/>
    <tableColumn id="12" xr3:uid="{0F2F50C8-533E-4CAE-AE69-4E33F581D73A}" name="Bulb#" dataDxfId="66"/>
    <tableColumn id="10" xr3:uid="{F28C7010-3BB5-43A0-A6A5-C5674DF4D429}" name="Bulb$" dataDxfId="65"/>
    <tableColumn id="14" xr3:uid="{E32CB288-42A5-45EC-9625-34E274BAB2C2}" name="Base" dataDxfId="64"/>
    <tableColumn id="4" xr3:uid="{682FAF8E-597D-4B30-9F2C-8B240F9D5D43}" name="Mod" dataDxfId="63"/>
    <tableColumn id="6" xr3:uid="{B953B5F3-1316-4EAD-BEDD-7596F2A774BB}" name="Lens" dataCellStyle="Normal"/>
    <tableColumn id="7" xr3:uid="{18D5DABB-C1FD-4F3C-A9B5-FD5D1CF9CFF7}" name="Color" dataCellStyle="Normal"/>
    <tableColumn id="8" xr3:uid="{C5D3BA3D-5FEE-4FCC-B069-8FB447F24850}" name="Voltage" dataCellStyle="Normal"/>
    <tableColumn id="13" xr3:uid="{30A42CB6-A9BE-4CBA-BD71-24EEA464B113}" name="Mod+Lens" dataDxfId="62" dataCellStyle="Normal">
      <calculatedColumnFormula>CONCATENATE(Module[[#This Row],[Mod]],Module[[#This Row],[Lens]])</calculatedColumnFormula>
    </tableColumn>
  </tableColumns>
  <tableStyleInfo name="TableStyleMedium3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93225C4-62D5-410E-97B7-A9B274DE475C}" name="Lens" displayName="Lens" ref="A35:B80" totalsRowShown="0" headerRowCellStyle="Normal" dataCellStyle="Normal">
  <autoFilter ref="A35:B80" xr:uid="{193225C4-62D5-410E-97B7-A9B274DE475C}"/>
  <tableColumns count="2">
    <tableColumn id="6" xr3:uid="{F9C0EEE9-897E-4D85-B5DE-FBE7E089C577}" name="Mod+Lens" dataCellStyle="Normal"/>
    <tableColumn id="1" xr3:uid="{A5B04AFE-AC41-4379-B0D3-4A07457FCBE8}" name="Description" dataCellStyle="Normal"/>
  </tableColumns>
  <tableStyleInfo name="TableStyleLight14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F87AE9EA-6E4A-466D-8FB2-FE50762611C7}" name="Volts" displayName="Volts" ref="A23:B28" totalsRowShown="0">
  <autoFilter ref="A23:B28" xr:uid="{F87AE9EA-6E4A-466D-8FB2-FE50762611C7}"/>
  <tableColumns count="2">
    <tableColumn id="1" xr3:uid="{C878A3CB-B771-4C30-A3E9-F250D9F9ABA7}" name="Voltage D"/>
    <tableColumn id="2" xr3:uid="{34C49D0D-9A03-4D41-8AE2-22579B0AC3B0}" name="Descripti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58801-7053-4AA7-A805-3E18CFD1840E}">
  <sheetPr>
    <pageSetUpPr fitToPage="1"/>
  </sheetPr>
  <dimension ref="A1:T20"/>
  <sheetViews>
    <sheetView tabSelected="1" zoomScale="115" zoomScaleNormal="115" workbookViewId="0">
      <selection activeCell="D7" sqref="D7"/>
    </sheetView>
  </sheetViews>
  <sheetFormatPr defaultColWidth="8.7109375" defaultRowHeight="15" x14ac:dyDescent="0.25"/>
  <cols>
    <col min="1" max="1" width="19.85546875" style="2" customWidth="1"/>
    <col min="2" max="2" width="0.5703125" style="2" customWidth="1"/>
    <col min="3" max="3" width="9.140625" style="2" customWidth="1"/>
    <col min="4" max="10" width="8.7109375" style="2"/>
    <col min="11" max="11" width="9.85546875" style="2" bestFit="1" customWidth="1"/>
    <col min="12" max="12" width="8.7109375" style="2" customWidth="1"/>
    <col min="13" max="16384" width="8.7109375" style="2"/>
  </cols>
  <sheetData>
    <row r="1" spans="1:20" ht="47.45" customHeight="1" x14ac:dyDescent="0.25">
      <c r="C1" s="33" t="s">
        <v>461</v>
      </c>
      <c r="D1" s="33"/>
      <c r="E1" s="33"/>
      <c r="F1" s="33"/>
      <c r="G1" s="33"/>
      <c r="H1" s="33"/>
      <c r="I1" s="33"/>
      <c r="J1" s="33"/>
      <c r="K1" s="33"/>
    </row>
    <row r="2" spans="1:20" x14ac:dyDescent="0.25">
      <c r="E2" s="2" t="s">
        <v>462</v>
      </c>
    </row>
    <row r="4" spans="1:20" ht="29.45" customHeight="1" x14ac:dyDescent="0.35">
      <c r="A4" s="3" t="s">
        <v>39</v>
      </c>
      <c r="C4" s="19" t="str">
        <f>CONCATENATE(C7,D7,E7,F7,G7,H7,I7,J7,K7)</f>
        <v>WTL50 –</v>
      </c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20" ht="40.5" customHeight="1" x14ac:dyDescent="0.25">
      <c r="A5" s="17" t="s">
        <v>40</v>
      </c>
      <c r="B5" s="18"/>
      <c r="C5" s="34">
        <f>SUM(H10:H17)</f>
        <v>0</v>
      </c>
      <c r="D5" s="34"/>
      <c r="E5" s="34"/>
      <c r="F5" s="20"/>
      <c r="G5" s="21" t="s">
        <v>0</v>
      </c>
      <c r="H5" s="21" t="s">
        <v>1</v>
      </c>
      <c r="I5" s="21" t="s">
        <v>2</v>
      </c>
      <c r="J5" s="21" t="s">
        <v>3</v>
      </c>
      <c r="K5" s="21" t="s">
        <v>4</v>
      </c>
      <c r="L5" s="20"/>
      <c r="M5" s="20"/>
    </row>
    <row r="6" spans="1:20" ht="15" customHeight="1" x14ac:dyDescent="0.25">
      <c r="C6" s="20"/>
      <c r="D6" s="22" t="s">
        <v>19</v>
      </c>
      <c r="E6" s="22" t="s">
        <v>32</v>
      </c>
      <c r="F6" s="22" t="s">
        <v>33</v>
      </c>
      <c r="G6" s="22" t="s">
        <v>21</v>
      </c>
      <c r="H6" s="22" t="s">
        <v>21</v>
      </c>
      <c r="I6" s="22" t="s">
        <v>21</v>
      </c>
      <c r="J6" s="22" t="s">
        <v>21</v>
      </c>
      <c r="K6" s="22" t="s">
        <v>21</v>
      </c>
      <c r="L6" s="23"/>
      <c r="M6" s="23"/>
    </row>
    <row r="7" spans="1:20" x14ac:dyDescent="0.25">
      <c r="C7" s="24" t="s">
        <v>48</v>
      </c>
      <c r="D7" s="15"/>
      <c r="E7" s="15"/>
      <c r="F7" s="15"/>
      <c r="G7" s="15"/>
      <c r="H7" s="15"/>
      <c r="I7" s="15"/>
      <c r="J7" s="15"/>
      <c r="K7" s="15"/>
      <c r="L7" s="29" t="s">
        <v>411</v>
      </c>
      <c r="M7" s="29"/>
      <c r="N7" s="4"/>
      <c r="O7" s="4"/>
      <c r="P7" s="4"/>
      <c r="Q7" s="4"/>
      <c r="R7" s="4"/>
      <c r="S7" s="4"/>
      <c r="T7" s="4"/>
    </row>
    <row r="8" spans="1:20" ht="20.45" customHeight="1" x14ac:dyDescent="0.25">
      <c r="A8" s="13"/>
      <c r="B8" s="13"/>
      <c r="C8" s="25"/>
      <c r="D8" s="26"/>
      <c r="E8" s="26"/>
      <c r="F8" s="26"/>
      <c r="G8" s="26" t="str">
        <f>IF(G7&gt;0,CONCATENATE($F$7,G$7,$E$7)," ")</f>
        <v xml:space="preserve"> </v>
      </c>
      <c r="H8" s="26" t="str">
        <f>IF(H7&gt;0,CONCATENATE($F$7,H$7,$E$7)," ")</f>
        <v xml:space="preserve"> </v>
      </c>
      <c r="I8" s="26" t="str">
        <f>IF(I7&gt;0,CONCATENATE($F$7,I$7,$E$7)," ")</f>
        <v xml:space="preserve"> </v>
      </c>
      <c r="J8" s="26" t="str">
        <f>IF(J7&gt;0,CONCATENATE($F$7,J$7,$E$7)," ")</f>
        <v xml:space="preserve"> </v>
      </c>
      <c r="K8" s="26" t="str">
        <f>IF(K7&gt;0,CONCATENATE($F$7,K$7,$E$7)," ")</f>
        <v xml:space="preserve"> </v>
      </c>
      <c r="L8" s="29"/>
      <c r="M8" s="29"/>
      <c r="N8" s="13"/>
    </row>
    <row r="9" spans="1:20" ht="23.1" customHeight="1" x14ac:dyDescent="0.25">
      <c r="A9" s="13"/>
      <c r="B9" s="13"/>
      <c r="C9" s="25"/>
      <c r="D9" s="25"/>
      <c r="E9" s="25"/>
      <c r="F9" s="25"/>
      <c r="G9" s="25"/>
      <c r="H9" s="26"/>
      <c r="I9" s="32" t="s">
        <v>42</v>
      </c>
      <c r="J9" s="32"/>
      <c r="K9" s="20"/>
      <c r="L9" s="20"/>
      <c r="M9" s="25"/>
      <c r="N9" s="13"/>
    </row>
    <row r="10" spans="1:20" x14ac:dyDescent="0.25">
      <c r="A10" s="14" t="s">
        <v>19</v>
      </c>
      <c r="B10" s="13"/>
      <c r="C10" s="27" t="str">
        <f>IF($D$7&gt;0,VLOOKUP($D$7,Base[],2,FALSE),"")</f>
        <v/>
      </c>
      <c r="D10" s="27"/>
      <c r="E10" s="27"/>
      <c r="F10" s="27"/>
      <c r="G10" s="27"/>
      <c r="H10" s="26" t="str">
        <f>IF($D$7&gt;0,VLOOKUP($D$7,Base[],3,FALSE),"")</f>
        <v/>
      </c>
      <c r="I10" s="31" t="str">
        <f>IF($D$7&gt;0,VLOOKUP($D$7,Base[],4,FALSE),"")</f>
        <v/>
      </c>
      <c r="J10" s="31"/>
      <c r="K10" s="20"/>
      <c r="L10" s="20"/>
      <c r="M10" s="25"/>
      <c r="N10" s="13"/>
    </row>
    <row r="11" spans="1:20" x14ac:dyDescent="0.25">
      <c r="A11" s="14" t="s">
        <v>32</v>
      </c>
      <c r="B11" s="13"/>
      <c r="C11" s="27" t="str">
        <f>IF(E7&gt;0,VLOOKUP(E7,Color[],2,FALSE)," ")</f>
        <v xml:space="preserve"> </v>
      </c>
      <c r="D11" s="27"/>
      <c r="E11" s="27"/>
      <c r="F11" s="27"/>
      <c r="G11" s="27"/>
      <c r="H11" s="26" t="str">
        <f>IF($E$7&gt;0,VLOOKUP($E$7,Color[],3,FALSE),"")</f>
        <v/>
      </c>
      <c r="I11" s="31" t="str">
        <f>IF($D$7&gt;0,VLOOKUP($D$7,Base[],4,FALSE),"")</f>
        <v/>
      </c>
      <c r="J11" s="31"/>
      <c r="K11" s="20"/>
      <c r="L11" s="20"/>
      <c r="M11" s="25"/>
      <c r="N11" s="13"/>
    </row>
    <row r="12" spans="1:20" x14ac:dyDescent="0.25">
      <c r="A12" s="14" t="s">
        <v>33</v>
      </c>
      <c r="B12" s="13"/>
      <c r="C12" s="27" t="str">
        <f>IF($F$7&gt;0,VLOOKUP($F$7,Volts[],2,FALSE),"")</f>
        <v/>
      </c>
      <c r="D12" s="27"/>
      <c r="E12" s="27"/>
      <c r="F12" s="27"/>
      <c r="G12" s="27"/>
      <c r="H12" s="26"/>
      <c r="I12" s="31"/>
      <c r="J12" s="31"/>
      <c r="K12" s="30" t="s">
        <v>410</v>
      </c>
      <c r="L12" s="30"/>
      <c r="M12" s="25"/>
      <c r="N12" s="13"/>
    </row>
    <row r="13" spans="1:20" x14ac:dyDescent="0.25">
      <c r="A13" s="14" t="s">
        <v>34</v>
      </c>
      <c r="B13" s="13"/>
      <c r="C13" s="27" t="str">
        <f>IF($G$7&gt;0,VLOOKUP($G$8,Module[],3,FALSE),"")</f>
        <v/>
      </c>
      <c r="D13" s="27"/>
      <c r="E13" s="27"/>
      <c r="F13" s="27"/>
      <c r="G13" s="27"/>
      <c r="H13" s="26" t="str">
        <f>IF($G$7&gt;0,VLOOKUP($G$8,Module[],2,FALSE),"")</f>
        <v/>
      </c>
      <c r="I13" s="31" t="str">
        <f>IF($G$7&gt;0,VLOOKUP($G$8,Module[],4,FALSE),"")</f>
        <v/>
      </c>
      <c r="J13" s="31"/>
      <c r="K13" s="31" t="str">
        <f>IF($G$7&gt;0,VLOOKUP($G$8,Module[],6,FALSE),"")</f>
        <v/>
      </c>
      <c r="L13" s="31"/>
      <c r="M13" s="25"/>
      <c r="N13" s="13"/>
    </row>
    <row r="14" spans="1:20" x14ac:dyDescent="0.25">
      <c r="A14" s="14" t="s">
        <v>35</v>
      </c>
      <c r="B14" s="13"/>
      <c r="C14" s="27" t="str">
        <f>IF($H$7&gt;0,VLOOKUP($H$8,Module[],3,FALSE),"")</f>
        <v/>
      </c>
      <c r="D14" s="27"/>
      <c r="E14" s="27"/>
      <c r="F14" s="27"/>
      <c r="G14" s="27"/>
      <c r="H14" s="26" t="str">
        <f>IF($H$7&gt;0,VLOOKUP($H$8,Module[],2,FALSE),"")</f>
        <v/>
      </c>
      <c r="I14" s="31" t="str">
        <f>IF($H$7&gt;0,VLOOKUP($H$8,Module[],4,FALSE),"")</f>
        <v/>
      </c>
      <c r="J14" s="31"/>
      <c r="K14" s="31" t="str">
        <f>IF($H$7&gt;0,VLOOKUP($H$8,Module[],6,FALSE),"")</f>
        <v/>
      </c>
      <c r="L14" s="31"/>
      <c r="M14" s="25"/>
      <c r="N14" s="13"/>
    </row>
    <row r="15" spans="1:20" x14ac:dyDescent="0.25">
      <c r="A15" s="14" t="s">
        <v>36</v>
      </c>
      <c r="B15" s="13"/>
      <c r="C15" s="27" t="str">
        <f>IF($I$7&gt;0,VLOOKUP($I$8,Module[],3,FALSE),"")</f>
        <v/>
      </c>
      <c r="D15" s="27"/>
      <c r="E15" s="27"/>
      <c r="F15" s="27"/>
      <c r="G15" s="27"/>
      <c r="H15" s="26" t="str">
        <f>IF($I$7&gt;0,VLOOKUP($I$8,Module[],2,FALSE),"")</f>
        <v/>
      </c>
      <c r="I15" s="31" t="str">
        <f>IF($I$7&gt;0,VLOOKUP($I$8,Module[],4,FALSE),"")</f>
        <v/>
      </c>
      <c r="J15" s="31"/>
      <c r="K15" s="31" t="str">
        <f>IF($I$7&gt;0,VLOOKUP($I$8,Module[],6,FALSE),"")</f>
        <v/>
      </c>
      <c r="L15" s="31"/>
      <c r="M15" s="25"/>
      <c r="N15" s="13"/>
    </row>
    <row r="16" spans="1:20" x14ac:dyDescent="0.25">
      <c r="A16" s="14" t="s">
        <v>37</v>
      </c>
      <c r="B16" s="13"/>
      <c r="C16" s="27" t="str">
        <f>IF($J$7&gt;0,VLOOKUP($J$8,Module[],3,FALSE),"")</f>
        <v/>
      </c>
      <c r="D16" s="27"/>
      <c r="E16" s="27"/>
      <c r="F16" s="27"/>
      <c r="G16" s="27"/>
      <c r="H16" s="26" t="str">
        <f>IF($J$7&gt;0,VLOOKUP($J$8,Module[],2,FALSE),"")</f>
        <v/>
      </c>
      <c r="I16" s="31" t="str">
        <f>IF($J$7&gt;0,VLOOKUP($J$8,Module[],4,FALSE),"")</f>
        <v/>
      </c>
      <c r="J16" s="31"/>
      <c r="K16" s="31" t="str">
        <f>IF($J$7&gt;0,VLOOKUP($J$8,Module[],6,FALSE),"")</f>
        <v/>
      </c>
      <c r="L16" s="31"/>
      <c r="M16" s="25"/>
      <c r="N16" s="13"/>
    </row>
    <row r="17" spans="1:14" x14ac:dyDescent="0.25">
      <c r="A17" s="14" t="s">
        <v>38</v>
      </c>
      <c r="B17" s="13"/>
      <c r="C17" s="27" t="str">
        <f>IF($K$7&gt;0,VLOOKUP($K$8,Module[],3,FALSE),"")</f>
        <v/>
      </c>
      <c r="D17" s="27"/>
      <c r="E17" s="27"/>
      <c r="F17" s="27"/>
      <c r="G17" s="27"/>
      <c r="H17" s="26" t="str">
        <f>IF($K$7&gt;0,VLOOKUP($K$8,Module[],2,FALSE),"")</f>
        <v/>
      </c>
      <c r="I17" s="31" t="str">
        <f>IF($K$7&gt;0,VLOOKUP($K$8,Module[],4,FALSE),"")</f>
        <v/>
      </c>
      <c r="J17" s="31"/>
      <c r="K17" s="31" t="str">
        <f>IF($K$7&gt;0,VLOOKUP($K$8,Module[],6,FALSE),"")</f>
        <v/>
      </c>
      <c r="L17" s="31"/>
      <c r="M17" s="25"/>
      <c r="N17" s="13"/>
    </row>
    <row r="18" spans="1:14" x14ac:dyDescent="0.25">
      <c r="A18" s="14"/>
      <c r="B18" s="13"/>
      <c r="C18" s="13"/>
      <c r="D18" s="13"/>
      <c r="E18" s="13"/>
      <c r="F18" s="13"/>
      <c r="G18" s="13"/>
      <c r="H18" s="5"/>
      <c r="I18" s="13"/>
      <c r="J18" s="13"/>
      <c r="K18" s="28"/>
      <c r="L18" s="28"/>
      <c r="M18" s="13"/>
      <c r="N18" s="13"/>
    </row>
    <row r="19" spans="1:14" x14ac:dyDescent="0.25">
      <c r="A19" s="14"/>
      <c r="B19" s="13"/>
      <c r="C19" s="13"/>
      <c r="D19" s="13"/>
      <c r="E19" s="13"/>
      <c r="F19" s="13"/>
      <c r="G19" s="13"/>
      <c r="H19" s="13"/>
      <c r="I19" s="13"/>
      <c r="J19" s="13"/>
      <c r="K19" s="28"/>
      <c r="L19" s="28"/>
      <c r="M19" s="13"/>
      <c r="N19" s="13"/>
    </row>
    <row r="20" spans="1:14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</sheetData>
  <sheetProtection algorithmName="SHA-512" hashValue="/neDGQN3ZtbeK0i7kvqErwchwkrat1pxR0oWM2BCoZkqTFPIuifmwGQ81yxMpb6hREzqqHw4+w6tBofMd6CPzQ==" saltValue="cu7RxJWJVtFg0QJt6rWMWA==" spinCount="100000" sheet="1" selectLockedCells="1"/>
  <mergeCells count="28">
    <mergeCell ref="C1:K1"/>
    <mergeCell ref="C13:G13"/>
    <mergeCell ref="C14:G14"/>
    <mergeCell ref="C15:G15"/>
    <mergeCell ref="C16:G16"/>
    <mergeCell ref="I10:J10"/>
    <mergeCell ref="I11:J11"/>
    <mergeCell ref="I12:J12"/>
    <mergeCell ref="C5:E5"/>
    <mergeCell ref="C10:G10"/>
    <mergeCell ref="C11:G11"/>
    <mergeCell ref="C12:G12"/>
    <mergeCell ref="C17:G17"/>
    <mergeCell ref="K18:L18"/>
    <mergeCell ref="K19:L19"/>
    <mergeCell ref="L7:M8"/>
    <mergeCell ref="K12:L12"/>
    <mergeCell ref="K13:L13"/>
    <mergeCell ref="K14:L14"/>
    <mergeCell ref="K15:L15"/>
    <mergeCell ref="K16:L16"/>
    <mergeCell ref="K17:L17"/>
    <mergeCell ref="I13:J13"/>
    <mergeCell ref="I14:J14"/>
    <mergeCell ref="I15:J15"/>
    <mergeCell ref="I16:J16"/>
    <mergeCell ref="I17:J17"/>
    <mergeCell ref="I9:J9"/>
  </mergeCells>
  <phoneticPr fontId="4" type="noConversion"/>
  <pageMargins left="0.7" right="0.7" top="0.75" bottom="0.75" header="0.3" footer="0.3"/>
  <pageSetup scale="77" orientation="portrait" horizontalDpi="1200" verticalDpi="1200" r:id="rId1"/>
  <headerFooter>
    <oddFooter xml:space="preserve">&amp;L_x000D_&amp;1#&amp;"Calibri"&amp;8&amp;K000000   Rockwell Automation Company 'Public' 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D1464210-EDB6-4FC5-B788-17E08E3D1C01}">
          <x14:formula1>
            <xm:f>Tables!$A$2:$A$13</xm:f>
          </x14:formula1>
          <xm:sqref>D7</xm:sqref>
        </x14:dataValidation>
        <x14:dataValidation type="list" allowBlank="1" showInputMessage="1" showErrorMessage="1" xr:uid="{A80304B5-B606-4198-899F-F98742E5149D}">
          <x14:formula1>
            <xm:f>Tables!$A$24:$A$28</xm:f>
          </x14:formula1>
          <xm:sqref>F7</xm:sqref>
        </x14:dataValidation>
        <x14:dataValidation type="list" allowBlank="1" showInputMessage="1" showErrorMessage="1" xr:uid="{794F70AB-774A-4EEE-8DC9-5721C30DAF6D}">
          <x14:formula1>
            <xm:f>Tables!$A$17:$A$19</xm:f>
          </x14:formula1>
          <xm:sqref>E7</xm:sqref>
        </x14:dataValidation>
        <x14:dataValidation type="list" allowBlank="1" showInputMessage="1" showErrorMessage="1" xr:uid="{7EB74778-D007-41A8-96BD-27F779F1F692}">
          <x14:formula1>
            <xm:f>Tables!$A$36:$A$80</xm:f>
          </x14:formula1>
          <xm:sqref>K7</xm:sqref>
        </x14:dataValidation>
        <x14:dataValidation type="list" allowBlank="1" showInputMessage="1" showErrorMessage="1" errorTitle="Not Allowed Here" error="Please select from the drop down menu" xr:uid="{81A48911-9653-4EB1-8DA5-FE3673082A24}">
          <x14:formula1>
            <xm:f>Tables!$A$36:$A$78</xm:f>
          </x14:formula1>
          <xm:sqref>G7:J7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FB8B2-E792-4225-B7AF-62D9B1F5294B}">
  <dimension ref="A1:F221"/>
  <sheetViews>
    <sheetView workbookViewId="0"/>
  </sheetViews>
  <sheetFormatPr defaultRowHeight="15" x14ac:dyDescent="0.25"/>
  <cols>
    <col min="1" max="1" width="21.28515625" bestFit="1" customWidth="1"/>
    <col min="2" max="2" width="35.140625" bestFit="1" customWidth="1"/>
    <col min="3" max="3" width="10.5703125" bestFit="1" customWidth="1"/>
    <col min="4" max="4" width="11.140625" bestFit="1" customWidth="1"/>
    <col min="5" max="5" width="10.7109375" bestFit="1" customWidth="1"/>
    <col min="6" max="6" width="10.85546875" bestFit="1" customWidth="1"/>
    <col min="7" max="7" width="11.140625" bestFit="1" customWidth="1"/>
    <col min="8" max="8" width="10.7109375" bestFit="1" customWidth="1"/>
    <col min="9" max="9" width="10.28515625" bestFit="1" customWidth="1"/>
    <col min="10" max="10" width="8.5703125" bestFit="1" customWidth="1"/>
    <col min="11" max="11" width="9.5703125" bestFit="1" customWidth="1"/>
    <col min="12" max="12" width="10" bestFit="1" customWidth="1"/>
    <col min="13" max="13" width="6.5703125" bestFit="1" customWidth="1"/>
    <col min="14" max="14" width="7" bestFit="1" customWidth="1"/>
    <col min="15" max="15" width="42.42578125" bestFit="1" customWidth="1"/>
    <col min="16" max="16" width="33" bestFit="1" customWidth="1"/>
    <col min="17" max="17" width="10" bestFit="1" customWidth="1"/>
    <col min="18" max="18" width="31.140625" bestFit="1" customWidth="1"/>
    <col min="19" max="19" width="21.5703125" bestFit="1" customWidth="1"/>
    <col min="20" max="20" width="15.140625" bestFit="1" customWidth="1"/>
    <col min="21" max="21" width="12.7109375" bestFit="1" customWidth="1"/>
    <col min="22" max="22" width="14.5703125" bestFit="1" customWidth="1"/>
    <col min="23" max="25" width="81.140625" bestFit="1" customWidth="1"/>
    <col min="26" max="26" width="13.42578125" bestFit="1" customWidth="1"/>
    <col min="27" max="27" width="14" bestFit="1" customWidth="1"/>
    <col min="28" max="28" width="11" bestFit="1" customWidth="1"/>
    <col min="29" max="29" width="47.5703125" bestFit="1" customWidth="1"/>
  </cols>
  <sheetData>
    <row r="1" spans="1:6" x14ac:dyDescent="0.25">
      <c r="A1" t="s">
        <v>43</v>
      </c>
      <c r="B1" t="s">
        <v>6</v>
      </c>
      <c r="C1" t="s">
        <v>44</v>
      </c>
      <c r="D1" t="s">
        <v>45</v>
      </c>
      <c r="E1" t="s">
        <v>46</v>
      </c>
      <c r="F1" t="s">
        <v>47</v>
      </c>
    </row>
    <row r="2" spans="1:6" x14ac:dyDescent="0.25">
      <c r="A2" s="6">
        <v>200800900</v>
      </c>
      <c r="B2" s="6" t="s">
        <v>463</v>
      </c>
      <c r="C2" s="6" t="s">
        <v>464</v>
      </c>
      <c r="D2">
        <v>52.07</v>
      </c>
      <c r="E2">
        <v>64.28</v>
      </c>
      <c r="F2" s="7">
        <v>44899</v>
      </c>
    </row>
    <row r="3" spans="1:6" x14ac:dyDescent="0.25">
      <c r="A3" s="6">
        <v>698800000</v>
      </c>
      <c r="B3" s="6" t="s">
        <v>137</v>
      </c>
      <c r="C3" s="6"/>
      <c r="D3">
        <v>5.7</v>
      </c>
      <c r="E3">
        <v>7.04</v>
      </c>
      <c r="F3" s="7">
        <v>44899</v>
      </c>
    </row>
    <row r="4" spans="1:6" x14ac:dyDescent="0.25">
      <c r="A4" s="6">
        <v>698800001</v>
      </c>
      <c r="B4" s="6" t="s">
        <v>138</v>
      </c>
      <c r="C4" s="6"/>
      <c r="D4">
        <v>4.07</v>
      </c>
      <c r="E4">
        <v>5.0199999999999996</v>
      </c>
      <c r="F4" s="7">
        <v>44899</v>
      </c>
    </row>
    <row r="5" spans="1:6" x14ac:dyDescent="0.25">
      <c r="A5" s="6">
        <v>698800003</v>
      </c>
      <c r="B5" s="6" t="s">
        <v>139</v>
      </c>
      <c r="C5" s="6"/>
      <c r="D5">
        <v>5.98</v>
      </c>
      <c r="E5">
        <v>7.39</v>
      </c>
      <c r="F5" s="7">
        <v>44899</v>
      </c>
    </row>
    <row r="6" spans="1:6" x14ac:dyDescent="0.25">
      <c r="A6" s="6">
        <v>698803002</v>
      </c>
      <c r="B6" s="6" t="s">
        <v>140</v>
      </c>
      <c r="C6" s="6"/>
      <c r="D6">
        <v>7.73</v>
      </c>
      <c r="E6">
        <v>9.5399999999999991</v>
      </c>
      <c r="F6" s="7">
        <v>44899</v>
      </c>
    </row>
    <row r="7" spans="1:6" x14ac:dyDescent="0.25">
      <c r="A7" s="6">
        <v>698803003</v>
      </c>
      <c r="B7" s="6" t="s">
        <v>141</v>
      </c>
      <c r="C7" s="6"/>
      <c r="D7">
        <v>7.73</v>
      </c>
      <c r="E7">
        <v>9.5399999999999991</v>
      </c>
      <c r="F7" s="7">
        <v>44899</v>
      </c>
    </row>
    <row r="8" spans="1:6" x14ac:dyDescent="0.25">
      <c r="A8" s="6">
        <v>698803024</v>
      </c>
      <c r="B8" s="6" t="s">
        <v>240</v>
      </c>
      <c r="C8" s="6"/>
      <c r="D8">
        <v>11.24</v>
      </c>
      <c r="E8">
        <v>13.88</v>
      </c>
      <c r="F8" s="7">
        <v>44899</v>
      </c>
    </row>
    <row r="9" spans="1:6" x14ac:dyDescent="0.25">
      <c r="A9" s="6">
        <v>698803125</v>
      </c>
      <c r="B9" s="6" t="s">
        <v>465</v>
      </c>
      <c r="C9" s="6"/>
      <c r="D9">
        <v>7.71</v>
      </c>
      <c r="E9">
        <v>9.51</v>
      </c>
      <c r="F9" s="7">
        <v>44899</v>
      </c>
    </row>
    <row r="10" spans="1:6" x14ac:dyDescent="0.25">
      <c r="A10" s="6">
        <v>700000900</v>
      </c>
      <c r="B10" s="6" t="s">
        <v>142</v>
      </c>
      <c r="C10" s="6"/>
      <c r="D10">
        <v>7.49</v>
      </c>
      <c r="E10">
        <v>9.25</v>
      </c>
      <c r="F10" s="7">
        <v>44899</v>
      </c>
    </row>
    <row r="11" spans="1:6" x14ac:dyDescent="0.25">
      <c r="A11" s="6">
        <v>750001900</v>
      </c>
      <c r="B11" s="6" t="s">
        <v>49</v>
      </c>
      <c r="C11" s="6" t="s">
        <v>50</v>
      </c>
      <c r="D11">
        <v>55.59</v>
      </c>
      <c r="E11">
        <v>68.63</v>
      </c>
      <c r="F11" s="7">
        <v>44899</v>
      </c>
    </row>
    <row r="12" spans="1:6" x14ac:dyDescent="0.25">
      <c r="A12" s="6">
        <v>750002900</v>
      </c>
      <c r="B12" s="6" t="s">
        <v>51</v>
      </c>
      <c r="C12" s="6" t="s">
        <v>50</v>
      </c>
      <c r="D12">
        <v>55.59</v>
      </c>
      <c r="E12">
        <v>68.63</v>
      </c>
      <c r="F12" s="7">
        <v>44899</v>
      </c>
    </row>
    <row r="13" spans="1:6" x14ac:dyDescent="0.25">
      <c r="A13" s="6">
        <v>750004900</v>
      </c>
      <c r="B13" s="6" t="s">
        <v>52</v>
      </c>
      <c r="C13" s="6" t="s">
        <v>50</v>
      </c>
      <c r="D13">
        <v>55.59</v>
      </c>
      <c r="E13">
        <v>68.63</v>
      </c>
      <c r="F13" s="7">
        <v>44899</v>
      </c>
    </row>
    <row r="14" spans="1:6" x14ac:dyDescent="0.25">
      <c r="A14" s="6">
        <v>750005900</v>
      </c>
      <c r="B14" s="6" t="s">
        <v>53</v>
      </c>
      <c r="C14" s="6" t="s">
        <v>50</v>
      </c>
      <c r="D14">
        <v>55.59</v>
      </c>
      <c r="E14">
        <v>68.63</v>
      </c>
      <c r="F14" s="7">
        <v>44899</v>
      </c>
    </row>
    <row r="15" spans="1:6" x14ac:dyDescent="0.25">
      <c r="A15" s="6">
        <v>750006900</v>
      </c>
      <c r="B15" s="6" t="s">
        <v>54</v>
      </c>
      <c r="C15" s="6" t="s">
        <v>50</v>
      </c>
      <c r="D15">
        <v>55.59</v>
      </c>
      <c r="E15">
        <v>68.63</v>
      </c>
      <c r="F15" s="7">
        <v>44899</v>
      </c>
    </row>
    <row r="16" spans="1:6" x14ac:dyDescent="0.25">
      <c r="A16" s="6">
        <v>750007900</v>
      </c>
      <c r="B16" s="6" t="s">
        <v>55</v>
      </c>
      <c r="C16" s="6" t="s">
        <v>50</v>
      </c>
      <c r="D16">
        <v>55.59</v>
      </c>
      <c r="E16">
        <v>68.63</v>
      </c>
      <c r="F16" s="7">
        <v>44899</v>
      </c>
    </row>
    <row r="17" spans="1:6" x14ac:dyDescent="0.25">
      <c r="A17" s="6">
        <v>751001310</v>
      </c>
      <c r="B17" s="6" t="s">
        <v>56</v>
      </c>
      <c r="C17" s="6" t="s">
        <v>57</v>
      </c>
      <c r="D17">
        <v>136.87</v>
      </c>
      <c r="E17">
        <v>168.97</v>
      </c>
      <c r="F17" s="7">
        <v>44899</v>
      </c>
    </row>
    <row r="18" spans="1:6" x14ac:dyDescent="0.25">
      <c r="A18" s="6">
        <v>751001313</v>
      </c>
      <c r="B18" s="6" t="s">
        <v>58</v>
      </c>
      <c r="C18" s="6" t="s">
        <v>57</v>
      </c>
      <c r="D18">
        <v>136.87</v>
      </c>
      <c r="E18">
        <v>168.97</v>
      </c>
      <c r="F18" s="7">
        <v>44899</v>
      </c>
    </row>
    <row r="19" spans="1:6" x14ac:dyDescent="0.25">
      <c r="A19" s="6">
        <v>751001405</v>
      </c>
      <c r="B19" s="6" t="s">
        <v>59</v>
      </c>
      <c r="C19" s="6" t="s">
        <v>57</v>
      </c>
      <c r="D19">
        <v>136.87</v>
      </c>
      <c r="E19">
        <v>168.97</v>
      </c>
      <c r="F19" s="7">
        <v>44899</v>
      </c>
    </row>
    <row r="20" spans="1:6" x14ac:dyDescent="0.25">
      <c r="A20" s="6">
        <v>751002310</v>
      </c>
      <c r="B20" s="6" t="s">
        <v>60</v>
      </c>
      <c r="C20" s="6" t="s">
        <v>57</v>
      </c>
      <c r="D20">
        <v>136.87</v>
      </c>
      <c r="E20">
        <v>168.97</v>
      </c>
      <c r="F20" s="7">
        <v>44899</v>
      </c>
    </row>
    <row r="21" spans="1:6" x14ac:dyDescent="0.25">
      <c r="A21" s="6">
        <v>751002313</v>
      </c>
      <c r="B21" s="6" t="s">
        <v>61</v>
      </c>
      <c r="C21" s="6" t="s">
        <v>57</v>
      </c>
      <c r="D21">
        <v>136.87</v>
      </c>
      <c r="E21">
        <v>168.97</v>
      </c>
      <c r="F21" s="7">
        <v>44899</v>
      </c>
    </row>
    <row r="22" spans="1:6" x14ac:dyDescent="0.25">
      <c r="A22" s="6">
        <v>751002405</v>
      </c>
      <c r="B22" s="6" t="s">
        <v>62</v>
      </c>
      <c r="C22" s="6" t="s">
        <v>57</v>
      </c>
      <c r="D22">
        <v>136.87</v>
      </c>
      <c r="E22">
        <v>168.97</v>
      </c>
      <c r="F22" s="7">
        <v>44899</v>
      </c>
    </row>
    <row r="23" spans="1:6" x14ac:dyDescent="0.25">
      <c r="A23" s="6">
        <v>751004310</v>
      </c>
      <c r="B23" s="6" t="s">
        <v>63</v>
      </c>
      <c r="C23" s="6" t="s">
        <v>57</v>
      </c>
      <c r="D23">
        <v>136.87</v>
      </c>
      <c r="E23">
        <v>168.97</v>
      </c>
      <c r="F23" s="7">
        <v>44899</v>
      </c>
    </row>
    <row r="24" spans="1:6" x14ac:dyDescent="0.25">
      <c r="A24" s="6">
        <v>751004313</v>
      </c>
      <c r="B24" s="6" t="s">
        <v>64</v>
      </c>
      <c r="C24" s="6" t="s">
        <v>57</v>
      </c>
      <c r="D24">
        <v>136.87</v>
      </c>
      <c r="E24">
        <v>168.97</v>
      </c>
      <c r="F24" s="7">
        <v>44899</v>
      </c>
    </row>
    <row r="25" spans="1:6" x14ac:dyDescent="0.25">
      <c r="A25" s="6">
        <v>751004405</v>
      </c>
      <c r="B25" s="6" t="s">
        <v>65</v>
      </c>
      <c r="C25" s="6" t="s">
        <v>57</v>
      </c>
      <c r="D25">
        <v>136.87</v>
      </c>
      <c r="E25">
        <v>168.97</v>
      </c>
      <c r="F25" s="7">
        <v>44899</v>
      </c>
    </row>
    <row r="26" spans="1:6" x14ac:dyDescent="0.25">
      <c r="A26" s="6">
        <v>751005310</v>
      </c>
      <c r="B26" s="6" t="s">
        <v>66</v>
      </c>
      <c r="C26" s="6" t="s">
        <v>57</v>
      </c>
      <c r="D26">
        <v>136.87</v>
      </c>
      <c r="E26">
        <v>168.97</v>
      </c>
      <c r="F26" s="7">
        <v>44899</v>
      </c>
    </row>
    <row r="27" spans="1:6" x14ac:dyDescent="0.25">
      <c r="A27" s="6">
        <v>751005313</v>
      </c>
      <c r="B27" s="6" t="s">
        <v>67</v>
      </c>
      <c r="C27" s="6" t="s">
        <v>57</v>
      </c>
      <c r="D27">
        <v>136.87</v>
      </c>
      <c r="E27">
        <v>168.97</v>
      </c>
      <c r="F27" s="7">
        <v>44899</v>
      </c>
    </row>
    <row r="28" spans="1:6" x14ac:dyDescent="0.25">
      <c r="A28" s="6">
        <v>751005405</v>
      </c>
      <c r="B28" s="6" t="s">
        <v>68</v>
      </c>
      <c r="C28" s="6" t="s">
        <v>57</v>
      </c>
      <c r="D28">
        <v>136.87</v>
      </c>
      <c r="E28">
        <v>168.97</v>
      </c>
      <c r="F28" s="7">
        <v>44899</v>
      </c>
    </row>
    <row r="29" spans="1:6" x14ac:dyDescent="0.25">
      <c r="A29" s="6">
        <v>751006310</v>
      </c>
      <c r="B29" s="6" t="s">
        <v>69</v>
      </c>
      <c r="C29" s="6" t="s">
        <v>57</v>
      </c>
      <c r="D29">
        <v>136.87</v>
      </c>
      <c r="E29">
        <v>168.97</v>
      </c>
      <c r="F29" s="7">
        <v>44899</v>
      </c>
    </row>
    <row r="30" spans="1:6" x14ac:dyDescent="0.25">
      <c r="A30" s="6">
        <v>751006313</v>
      </c>
      <c r="B30" s="6" t="s">
        <v>70</v>
      </c>
      <c r="C30" s="6" t="s">
        <v>57</v>
      </c>
      <c r="D30">
        <v>136.87</v>
      </c>
      <c r="E30">
        <v>168.97</v>
      </c>
      <c r="F30" s="7">
        <v>44899</v>
      </c>
    </row>
    <row r="31" spans="1:6" x14ac:dyDescent="0.25">
      <c r="A31" s="6">
        <v>751006405</v>
      </c>
      <c r="B31" s="6" t="s">
        <v>466</v>
      </c>
      <c r="C31" s="6" t="s">
        <v>57</v>
      </c>
      <c r="D31">
        <v>136.87</v>
      </c>
      <c r="E31">
        <v>168.97</v>
      </c>
      <c r="F31" s="7">
        <v>44899</v>
      </c>
    </row>
    <row r="32" spans="1:6" x14ac:dyDescent="0.25">
      <c r="A32" s="6">
        <v>751007310</v>
      </c>
      <c r="B32" s="6" t="s">
        <v>71</v>
      </c>
      <c r="C32" s="6" t="s">
        <v>57</v>
      </c>
      <c r="D32">
        <v>136.87</v>
      </c>
      <c r="E32">
        <v>168.97</v>
      </c>
      <c r="F32" s="7">
        <v>44899</v>
      </c>
    </row>
    <row r="33" spans="1:6" x14ac:dyDescent="0.25">
      <c r="A33" s="6">
        <v>751007313</v>
      </c>
      <c r="B33" s="6" t="s">
        <v>72</v>
      </c>
      <c r="C33" s="6" t="s">
        <v>57</v>
      </c>
      <c r="D33">
        <v>136.87</v>
      </c>
      <c r="E33">
        <v>168.97</v>
      </c>
      <c r="F33" s="7">
        <v>44899</v>
      </c>
    </row>
    <row r="34" spans="1:6" x14ac:dyDescent="0.25">
      <c r="A34" s="6">
        <v>751007405</v>
      </c>
      <c r="B34" s="6" t="s">
        <v>73</v>
      </c>
      <c r="C34" s="6" t="s">
        <v>57</v>
      </c>
      <c r="D34">
        <v>136.87</v>
      </c>
      <c r="E34">
        <v>168.97</v>
      </c>
      <c r="F34" s="7">
        <v>44899</v>
      </c>
    </row>
    <row r="35" spans="1:6" x14ac:dyDescent="0.25">
      <c r="A35" s="6">
        <v>760001310</v>
      </c>
      <c r="B35" s="6" t="s">
        <v>74</v>
      </c>
      <c r="C35" s="6" t="s">
        <v>75</v>
      </c>
      <c r="D35">
        <v>107.3</v>
      </c>
      <c r="E35">
        <v>132.47</v>
      </c>
      <c r="F35" s="7">
        <v>44899</v>
      </c>
    </row>
    <row r="36" spans="1:6" x14ac:dyDescent="0.25">
      <c r="A36" s="6">
        <v>760001313</v>
      </c>
      <c r="B36" s="6" t="s">
        <v>76</v>
      </c>
      <c r="C36" s="6" t="s">
        <v>75</v>
      </c>
      <c r="D36">
        <v>107.3</v>
      </c>
      <c r="E36">
        <v>132.47</v>
      </c>
      <c r="F36" s="7">
        <v>44899</v>
      </c>
    </row>
    <row r="37" spans="1:6" x14ac:dyDescent="0.25">
      <c r="A37" s="6">
        <v>760001405</v>
      </c>
      <c r="B37" s="6" t="s">
        <v>77</v>
      </c>
      <c r="C37" s="6" t="s">
        <v>75</v>
      </c>
      <c r="D37">
        <v>107.3</v>
      </c>
      <c r="E37">
        <v>132.47</v>
      </c>
      <c r="F37" s="7">
        <v>44899</v>
      </c>
    </row>
    <row r="38" spans="1:6" x14ac:dyDescent="0.25">
      <c r="A38" s="6">
        <v>760002310</v>
      </c>
      <c r="B38" s="6" t="s">
        <v>78</v>
      </c>
      <c r="C38" s="6" t="s">
        <v>75</v>
      </c>
      <c r="D38">
        <v>107.3</v>
      </c>
      <c r="E38">
        <v>132.47</v>
      </c>
      <c r="F38" s="7">
        <v>44899</v>
      </c>
    </row>
    <row r="39" spans="1:6" x14ac:dyDescent="0.25">
      <c r="A39" s="6">
        <v>760002313</v>
      </c>
      <c r="B39" s="6" t="s">
        <v>79</v>
      </c>
      <c r="C39" s="6" t="s">
        <v>75</v>
      </c>
      <c r="D39">
        <v>107.3</v>
      </c>
      <c r="E39">
        <v>132.47</v>
      </c>
      <c r="F39" s="7">
        <v>44899</v>
      </c>
    </row>
    <row r="40" spans="1:6" x14ac:dyDescent="0.25">
      <c r="A40" s="6">
        <v>760002405</v>
      </c>
      <c r="B40" s="6" t="s">
        <v>80</v>
      </c>
      <c r="C40" s="6" t="s">
        <v>75</v>
      </c>
      <c r="D40">
        <v>107.3</v>
      </c>
      <c r="E40">
        <v>132.47</v>
      </c>
      <c r="F40" s="7">
        <v>44899</v>
      </c>
    </row>
    <row r="41" spans="1:6" x14ac:dyDescent="0.25">
      <c r="A41" s="6">
        <v>760004310</v>
      </c>
      <c r="B41" s="6" t="s">
        <v>81</v>
      </c>
      <c r="C41" s="6" t="s">
        <v>75</v>
      </c>
      <c r="D41">
        <v>107.3</v>
      </c>
      <c r="E41">
        <v>132.47</v>
      </c>
      <c r="F41" s="7">
        <v>44899</v>
      </c>
    </row>
    <row r="42" spans="1:6" x14ac:dyDescent="0.25">
      <c r="A42" s="6">
        <v>760004313</v>
      </c>
      <c r="B42" s="6" t="s">
        <v>82</v>
      </c>
      <c r="C42" s="6" t="s">
        <v>75</v>
      </c>
      <c r="D42">
        <v>107.3</v>
      </c>
      <c r="E42">
        <v>132.47</v>
      </c>
      <c r="F42" s="7">
        <v>44899</v>
      </c>
    </row>
    <row r="43" spans="1:6" x14ac:dyDescent="0.25">
      <c r="A43" s="6">
        <v>760004405</v>
      </c>
      <c r="B43" s="6" t="s">
        <v>83</v>
      </c>
      <c r="C43" s="6" t="s">
        <v>75</v>
      </c>
      <c r="D43">
        <v>107.3</v>
      </c>
      <c r="E43">
        <v>132.47</v>
      </c>
      <c r="F43" s="7">
        <v>44899</v>
      </c>
    </row>
    <row r="44" spans="1:6" x14ac:dyDescent="0.25">
      <c r="A44" s="6">
        <v>760005310</v>
      </c>
      <c r="B44" s="6" t="s">
        <v>84</v>
      </c>
      <c r="C44" s="6" t="s">
        <v>75</v>
      </c>
      <c r="D44">
        <v>107.3</v>
      </c>
      <c r="E44">
        <v>132.47</v>
      </c>
      <c r="F44" s="7">
        <v>44899</v>
      </c>
    </row>
    <row r="45" spans="1:6" x14ac:dyDescent="0.25">
      <c r="A45" s="6">
        <v>760005313</v>
      </c>
      <c r="B45" s="6" t="s">
        <v>85</v>
      </c>
      <c r="C45" s="6" t="s">
        <v>75</v>
      </c>
      <c r="D45">
        <v>107.3</v>
      </c>
      <c r="E45">
        <v>132.47</v>
      </c>
      <c r="F45" s="7">
        <v>44899</v>
      </c>
    </row>
    <row r="46" spans="1:6" x14ac:dyDescent="0.25">
      <c r="A46" s="6">
        <v>760005405</v>
      </c>
      <c r="B46" s="6" t="s">
        <v>86</v>
      </c>
      <c r="C46" s="6" t="s">
        <v>75</v>
      </c>
      <c r="D46">
        <v>107.3</v>
      </c>
      <c r="E46">
        <v>132.47</v>
      </c>
      <c r="F46" s="7">
        <v>44899</v>
      </c>
    </row>
    <row r="47" spans="1:6" x14ac:dyDescent="0.25">
      <c r="A47" s="6">
        <v>760006310</v>
      </c>
      <c r="B47" s="6" t="s">
        <v>87</v>
      </c>
      <c r="C47" s="6" t="s">
        <v>75</v>
      </c>
      <c r="D47">
        <v>107.3</v>
      </c>
      <c r="E47">
        <v>132.47</v>
      </c>
      <c r="F47" s="7">
        <v>44899</v>
      </c>
    </row>
    <row r="48" spans="1:6" x14ac:dyDescent="0.25">
      <c r="A48" s="6">
        <v>760006313</v>
      </c>
      <c r="B48" s="6" t="s">
        <v>88</v>
      </c>
      <c r="C48" s="6" t="s">
        <v>75</v>
      </c>
      <c r="D48">
        <v>107.3</v>
      </c>
      <c r="E48">
        <v>132.47</v>
      </c>
      <c r="F48" s="7">
        <v>44899</v>
      </c>
    </row>
    <row r="49" spans="1:6" x14ac:dyDescent="0.25">
      <c r="A49" s="6">
        <v>760006405</v>
      </c>
      <c r="B49" s="6" t="s">
        <v>89</v>
      </c>
      <c r="C49" s="6" t="s">
        <v>75</v>
      </c>
      <c r="D49">
        <v>107.3</v>
      </c>
      <c r="E49">
        <v>132.47</v>
      </c>
      <c r="F49" s="7">
        <v>44899</v>
      </c>
    </row>
    <row r="50" spans="1:6" x14ac:dyDescent="0.25">
      <c r="A50" s="6">
        <v>760007310</v>
      </c>
      <c r="B50" s="6" t="s">
        <v>90</v>
      </c>
      <c r="C50" s="6" t="s">
        <v>75</v>
      </c>
      <c r="D50">
        <v>107.3</v>
      </c>
      <c r="E50">
        <v>132.47</v>
      </c>
      <c r="F50" s="7">
        <v>44899</v>
      </c>
    </row>
    <row r="51" spans="1:6" x14ac:dyDescent="0.25">
      <c r="A51" s="6">
        <v>760007313</v>
      </c>
      <c r="B51" s="6" t="s">
        <v>91</v>
      </c>
      <c r="C51" s="6" t="s">
        <v>75</v>
      </c>
      <c r="D51">
        <v>107.3</v>
      </c>
      <c r="E51">
        <v>132.47</v>
      </c>
      <c r="F51" s="7">
        <v>44899</v>
      </c>
    </row>
    <row r="52" spans="1:6" x14ac:dyDescent="0.25">
      <c r="A52" s="6">
        <v>760007405</v>
      </c>
      <c r="B52" s="6" t="s">
        <v>92</v>
      </c>
      <c r="C52" s="6" t="s">
        <v>75</v>
      </c>
      <c r="D52">
        <v>107.3</v>
      </c>
      <c r="E52">
        <v>132.47</v>
      </c>
      <c r="F52" s="7">
        <v>44899</v>
      </c>
    </row>
    <row r="53" spans="1:6" x14ac:dyDescent="0.25">
      <c r="A53" s="6">
        <v>761001310</v>
      </c>
      <c r="B53" s="6" t="s">
        <v>467</v>
      </c>
      <c r="C53" s="6" t="s">
        <v>468</v>
      </c>
      <c r="D53">
        <v>190.53</v>
      </c>
      <c r="E53">
        <v>235.22</v>
      </c>
      <c r="F53" s="7">
        <v>44899</v>
      </c>
    </row>
    <row r="54" spans="1:6" x14ac:dyDescent="0.25">
      <c r="A54" s="6">
        <v>761001313</v>
      </c>
      <c r="B54" s="6" t="s">
        <v>469</v>
      </c>
      <c r="C54" s="6" t="s">
        <v>468</v>
      </c>
      <c r="D54">
        <v>190.53</v>
      </c>
      <c r="E54">
        <v>235.22</v>
      </c>
      <c r="F54" s="7">
        <v>44899</v>
      </c>
    </row>
    <row r="55" spans="1:6" x14ac:dyDescent="0.25">
      <c r="A55" s="6">
        <v>761001405</v>
      </c>
      <c r="B55" s="6" t="s">
        <v>470</v>
      </c>
      <c r="C55" s="6" t="s">
        <v>468</v>
      </c>
      <c r="D55">
        <v>190.53</v>
      </c>
      <c r="E55">
        <v>235.22</v>
      </c>
      <c r="F55" s="7">
        <v>44899</v>
      </c>
    </row>
    <row r="56" spans="1:6" x14ac:dyDescent="0.25">
      <c r="A56" s="6">
        <v>761002310</v>
      </c>
      <c r="B56" s="6" t="s">
        <v>471</v>
      </c>
      <c r="C56" s="6" t="s">
        <v>468</v>
      </c>
      <c r="D56">
        <v>190.53</v>
      </c>
      <c r="E56">
        <v>235.22</v>
      </c>
      <c r="F56" s="7">
        <v>44899</v>
      </c>
    </row>
    <row r="57" spans="1:6" x14ac:dyDescent="0.25">
      <c r="A57" s="6">
        <v>761002313</v>
      </c>
      <c r="B57" s="6" t="s">
        <v>472</v>
      </c>
      <c r="C57" s="6" t="s">
        <v>468</v>
      </c>
      <c r="D57">
        <v>190.53</v>
      </c>
      <c r="E57">
        <v>235.22</v>
      </c>
      <c r="F57" s="7">
        <v>44899</v>
      </c>
    </row>
    <row r="58" spans="1:6" x14ac:dyDescent="0.25">
      <c r="A58" s="6">
        <v>761002405</v>
      </c>
      <c r="B58" s="6" t="s">
        <v>473</v>
      </c>
      <c r="C58" s="6" t="s">
        <v>468</v>
      </c>
      <c r="D58">
        <v>190.53</v>
      </c>
      <c r="E58">
        <v>235.22</v>
      </c>
      <c r="F58" s="7">
        <v>44899</v>
      </c>
    </row>
    <row r="59" spans="1:6" x14ac:dyDescent="0.25">
      <c r="A59" s="6">
        <v>761005310</v>
      </c>
      <c r="B59" s="6" t="s">
        <v>474</v>
      </c>
      <c r="C59" s="6" t="s">
        <v>468</v>
      </c>
      <c r="D59">
        <v>190.53</v>
      </c>
      <c r="E59">
        <v>235.22</v>
      </c>
      <c r="F59" s="7">
        <v>44899</v>
      </c>
    </row>
    <row r="60" spans="1:6" x14ac:dyDescent="0.25">
      <c r="A60" s="6">
        <v>770001310</v>
      </c>
      <c r="B60" s="6" t="s">
        <v>93</v>
      </c>
      <c r="C60" s="6" t="s">
        <v>94</v>
      </c>
      <c r="D60">
        <v>216.55</v>
      </c>
      <c r="E60">
        <v>267.33999999999997</v>
      </c>
      <c r="F60" s="7">
        <v>44899</v>
      </c>
    </row>
    <row r="61" spans="1:6" x14ac:dyDescent="0.25">
      <c r="A61" s="6">
        <v>770001313</v>
      </c>
      <c r="B61" s="6" t="s">
        <v>95</v>
      </c>
      <c r="C61" s="6" t="s">
        <v>94</v>
      </c>
      <c r="D61">
        <v>216.55</v>
      </c>
      <c r="E61">
        <v>267.33999999999997</v>
      </c>
      <c r="F61" s="7">
        <v>44899</v>
      </c>
    </row>
    <row r="62" spans="1:6" x14ac:dyDescent="0.25">
      <c r="A62" s="6">
        <v>770001405</v>
      </c>
      <c r="B62" s="6" t="s">
        <v>96</v>
      </c>
      <c r="C62" s="6" t="s">
        <v>94</v>
      </c>
      <c r="D62">
        <v>216.55</v>
      </c>
      <c r="E62">
        <v>267.33999999999997</v>
      </c>
      <c r="F62" s="7">
        <v>44899</v>
      </c>
    </row>
    <row r="63" spans="1:6" x14ac:dyDescent="0.25">
      <c r="A63" s="6">
        <v>770002310</v>
      </c>
      <c r="B63" s="6" t="s">
        <v>97</v>
      </c>
      <c r="C63" s="6" t="s">
        <v>94</v>
      </c>
      <c r="D63">
        <v>216.55</v>
      </c>
      <c r="E63">
        <v>267.33999999999997</v>
      </c>
      <c r="F63" s="7">
        <v>44899</v>
      </c>
    </row>
    <row r="64" spans="1:6" x14ac:dyDescent="0.25">
      <c r="A64" s="6">
        <v>770002313</v>
      </c>
      <c r="B64" s="6" t="s">
        <v>98</v>
      </c>
      <c r="C64" s="6" t="s">
        <v>94</v>
      </c>
      <c r="D64">
        <v>216.55</v>
      </c>
      <c r="E64">
        <v>267.35000000000002</v>
      </c>
      <c r="F64" s="7">
        <v>44899</v>
      </c>
    </row>
    <row r="65" spans="1:6" x14ac:dyDescent="0.25">
      <c r="A65" s="6">
        <v>770002405</v>
      </c>
      <c r="B65" s="6" t="s">
        <v>99</v>
      </c>
      <c r="C65" s="6" t="s">
        <v>94</v>
      </c>
      <c r="D65">
        <v>216.55</v>
      </c>
      <c r="E65">
        <v>267.33999999999997</v>
      </c>
      <c r="F65" s="7">
        <v>44899</v>
      </c>
    </row>
    <row r="66" spans="1:6" x14ac:dyDescent="0.25">
      <c r="A66" s="6">
        <v>770004310</v>
      </c>
      <c r="B66" s="6" t="s">
        <v>100</v>
      </c>
      <c r="C66" s="6" t="s">
        <v>94</v>
      </c>
      <c r="D66">
        <v>216.55</v>
      </c>
      <c r="E66">
        <v>267.35000000000002</v>
      </c>
      <c r="F66" s="7">
        <v>44899</v>
      </c>
    </row>
    <row r="67" spans="1:6" x14ac:dyDescent="0.25">
      <c r="A67" s="6">
        <v>770004313</v>
      </c>
      <c r="B67" s="6" t="s">
        <v>101</v>
      </c>
      <c r="C67" s="6" t="s">
        <v>94</v>
      </c>
      <c r="D67">
        <v>216.55</v>
      </c>
      <c r="E67">
        <v>267.33999999999997</v>
      </c>
      <c r="F67" s="7">
        <v>44899</v>
      </c>
    </row>
    <row r="68" spans="1:6" x14ac:dyDescent="0.25">
      <c r="A68" s="6">
        <v>770004405</v>
      </c>
      <c r="B68" s="6" t="s">
        <v>102</v>
      </c>
      <c r="C68" s="6" t="s">
        <v>94</v>
      </c>
      <c r="D68">
        <v>216.55</v>
      </c>
      <c r="E68">
        <v>267.33999999999997</v>
      </c>
      <c r="F68" s="7">
        <v>44899</v>
      </c>
    </row>
    <row r="69" spans="1:6" x14ac:dyDescent="0.25">
      <c r="A69" s="6">
        <v>770005310</v>
      </c>
      <c r="B69" s="6" t="s">
        <v>103</v>
      </c>
      <c r="C69" s="6" t="s">
        <v>94</v>
      </c>
      <c r="D69">
        <v>216.55</v>
      </c>
      <c r="E69">
        <v>267.33999999999997</v>
      </c>
      <c r="F69" s="7">
        <v>44899</v>
      </c>
    </row>
    <row r="70" spans="1:6" x14ac:dyDescent="0.25">
      <c r="A70" s="6">
        <v>770005313</v>
      </c>
      <c r="B70" s="6" t="s">
        <v>104</v>
      </c>
      <c r="C70" s="6" t="s">
        <v>94</v>
      </c>
      <c r="D70">
        <v>216.55</v>
      </c>
      <c r="E70">
        <v>267.35000000000002</v>
      </c>
      <c r="F70" s="7">
        <v>44899</v>
      </c>
    </row>
    <row r="71" spans="1:6" x14ac:dyDescent="0.25">
      <c r="A71" s="6">
        <v>770005405</v>
      </c>
      <c r="B71" s="6" t="s">
        <v>105</v>
      </c>
      <c r="C71" s="6" t="s">
        <v>94</v>
      </c>
      <c r="D71">
        <v>216.55</v>
      </c>
      <c r="E71">
        <v>267.33999999999997</v>
      </c>
      <c r="F71" s="7">
        <v>44899</v>
      </c>
    </row>
    <row r="72" spans="1:6" x14ac:dyDescent="0.25">
      <c r="A72" s="6">
        <v>770006310</v>
      </c>
      <c r="B72" s="6" t="s">
        <v>106</v>
      </c>
      <c r="C72" s="6" t="s">
        <v>94</v>
      </c>
      <c r="D72">
        <v>216.55</v>
      </c>
      <c r="E72">
        <v>267.33999999999997</v>
      </c>
      <c r="F72" s="7">
        <v>44899</v>
      </c>
    </row>
    <row r="73" spans="1:6" x14ac:dyDescent="0.25">
      <c r="A73" s="6">
        <v>770006313</v>
      </c>
      <c r="B73" s="6" t="s">
        <v>107</v>
      </c>
      <c r="C73" s="6" t="s">
        <v>94</v>
      </c>
      <c r="D73">
        <v>216.55</v>
      </c>
      <c r="E73">
        <v>267.33999999999997</v>
      </c>
      <c r="F73" s="7">
        <v>44899</v>
      </c>
    </row>
    <row r="74" spans="1:6" x14ac:dyDescent="0.25">
      <c r="A74" s="6">
        <v>770006405</v>
      </c>
      <c r="B74" s="6" t="s">
        <v>108</v>
      </c>
      <c r="C74" s="6" t="s">
        <v>94</v>
      </c>
      <c r="D74">
        <v>216.55</v>
      </c>
      <c r="E74">
        <v>267.33999999999997</v>
      </c>
      <c r="F74" s="7">
        <v>44899</v>
      </c>
    </row>
    <row r="75" spans="1:6" x14ac:dyDescent="0.25">
      <c r="A75" s="6">
        <v>770007310</v>
      </c>
      <c r="B75" s="6" t="s">
        <v>109</v>
      </c>
      <c r="C75" s="6" t="s">
        <v>94</v>
      </c>
      <c r="D75">
        <v>216.55</v>
      </c>
      <c r="E75">
        <v>267.33999999999997</v>
      </c>
      <c r="F75" s="7">
        <v>44899</v>
      </c>
    </row>
    <row r="76" spans="1:6" x14ac:dyDescent="0.25">
      <c r="A76" s="6">
        <v>770007313</v>
      </c>
      <c r="B76" s="6" t="s">
        <v>110</v>
      </c>
      <c r="C76" s="6" t="s">
        <v>94</v>
      </c>
      <c r="D76">
        <v>216.55</v>
      </c>
      <c r="E76">
        <v>267.35000000000002</v>
      </c>
      <c r="F76" s="7">
        <v>44899</v>
      </c>
    </row>
    <row r="77" spans="1:6" x14ac:dyDescent="0.25">
      <c r="A77" s="6">
        <v>770007405</v>
      </c>
      <c r="B77" s="6" t="s">
        <v>111</v>
      </c>
      <c r="C77" s="6" t="s">
        <v>94</v>
      </c>
      <c r="D77">
        <v>216.55</v>
      </c>
      <c r="E77">
        <v>267.33999999999997</v>
      </c>
      <c r="F77" s="7">
        <v>44899</v>
      </c>
    </row>
    <row r="78" spans="1:6" x14ac:dyDescent="0.25">
      <c r="A78" s="6">
        <v>771001313</v>
      </c>
      <c r="B78" s="6" t="s">
        <v>112</v>
      </c>
      <c r="C78" s="6" t="s">
        <v>113</v>
      </c>
      <c r="D78">
        <v>251.85</v>
      </c>
      <c r="E78">
        <v>310.92</v>
      </c>
      <c r="F78" s="7">
        <v>44899</v>
      </c>
    </row>
    <row r="79" spans="1:6" x14ac:dyDescent="0.25">
      <c r="A79" s="6">
        <v>771001405</v>
      </c>
      <c r="B79" s="6" t="s">
        <v>114</v>
      </c>
      <c r="C79" s="6" t="s">
        <v>113</v>
      </c>
      <c r="D79">
        <v>251.85</v>
      </c>
      <c r="E79">
        <v>310.92</v>
      </c>
      <c r="F79" s="7">
        <v>44899</v>
      </c>
    </row>
    <row r="80" spans="1:6" x14ac:dyDescent="0.25">
      <c r="A80" s="6">
        <v>771002313</v>
      </c>
      <c r="B80" s="6" t="s">
        <v>115</v>
      </c>
      <c r="C80" s="6" t="s">
        <v>113</v>
      </c>
      <c r="D80">
        <v>251.85</v>
      </c>
      <c r="E80">
        <v>310.92</v>
      </c>
      <c r="F80" s="7">
        <v>44899</v>
      </c>
    </row>
    <row r="81" spans="1:6" x14ac:dyDescent="0.25">
      <c r="A81" s="6">
        <v>771002405</v>
      </c>
      <c r="B81" s="6" t="s">
        <v>116</v>
      </c>
      <c r="C81" s="6" t="s">
        <v>113</v>
      </c>
      <c r="D81">
        <v>251.85</v>
      </c>
      <c r="E81">
        <v>310.92</v>
      </c>
      <c r="F81" s="7">
        <v>44899</v>
      </c>
    </row>
    <row r="82" spans="1:6" x14ac:dyDescent="0.25">
      <c r="A82" s="6">
        <v>772001310</v>
      </c>
      <c r="B82" s="6" t="s">
        <v>475</v>
      </c>
      <c r="C82" s="6" t="s">
        <v>117</v>
      </c>
      <c r="D82">
        <v>268.29000000000002</v>
      </c>
      <c r="E82">
        <v>331.22</v>
      </c>
      <c r="F82" s="7">
        <v>44899</v>
      </c>
    </row>
    <row r="83" spans="1:6" x14ac:dyDescent="0.25">
      <c r="A83" s="6">
        <v>772001313</v>
      </c>
      <c r="B83" s="6" t="s">
        <v>476</v>
      </c>
      <c r="C83" s="6" t="s">
        <v>117</v>
      </c>
      <c r="D83">
        <v>268.29000000000002</v>
      </c>
      <c r="E83">
        <v>331.22</v>
      </c>
      <c r="F83" s="7">
        <v>44899</v>
      </c>
    </row>
    <row r="84" spans="1:6" x14ac:dyDescent="0.25">
      <c r="A84" s="6">
        <v>772001405</v>
      </c>
      <c r="B84" s="6" t="s">
        <v>118</v>
      </c>
      <c r="C84" s="6" t="s">
        <v>117</v>
      </c>
      <c r="D84">
        <v>268.29000000000002</v>
      </c>
      <c r="E84">
        <v>331.22</v>
      </c>
      <c r="F84" s="7">
        <v>44899</v>
      </c>
    </row>
    <row r="85" spans="1:6" x14ac:dyDescent="0.25">
      <c r="A85" s="6">
        <v>772002313</v>
      </c>
      <c r="B85" s="6" t="s">
        <v>477</v>
      </c>
      <c r="C85" s="6" t="s">
        <v>117</v>
      </c>
      <c r="D85">
        <v>268.29000000000002</v>
      </c>
      <c r="E85">
        <v>331.22</v>
      </c>
      <c r="F85" s="7">
        <v>44899</v>
      </c>
    </row>
    <row r="86" spans="1:6" x14ac:dyDescent="0.25">
      <c r="A86" s="6">
        <v>772006310</v>
      </c>
      <c r="B86" s="6" t="s">
        <v>478</v>
      </c>
      <c r="C86" s="6" t="s">
        <v>117</v>
      </c>
      <c r="D86">
        <v>268.29000000000002</v>
      </c>
      <c r="E86">
        <v>331.22</v>
      </c>
      <c r="F86" s="7">
        <v>44899</v>
      </c>
    </row>
    <row r="87" spans="1:6" x14ac:dyDescent="0.25">
      <c r="A87" s="6">
        <v>772006405</v>
      </c>
      <c r="B87" s="6" t="s">
        <v>479</v>
      </c>
      <c r="C87" s="6" t="s">
        <v>117</v>
      </c>
      <c r="D87">
        <v>262.51</v>
      </c>
      <c r="E87">
        <v>324.08</v>
      </c>
      <c r="F87" s="7">
        <v>44899</v>
      </c>
    </row>
    <row r="88" spans="1:6" x14ac:dyDescent="0.25">
      <c r="A88" s="6">
        <v>781100310</v>
      </c>
      <c r="B88" s="6" t="s">
        <v>119</v>
      </c>
      <c r="C88" s="6" t="s">
        <v>120</v>
      </c>
      <c r="D88">
        <v>156.66999999999999</v>
      </c>
      <c r="E88">
        <v>193.42</v>
      </c>
      <c r="F88" s="7">
        <v>44899</v>
      </c>
    </row>
    <row r="89" spans="1:6" x14ac:dyDescent="0.25">
      <c r="A89" s="6">
        <v>781100313</v>
      </c>
      <c r="B89" s="6" t="s">
        <v>121</v>
      </c>
      <c r="C89" s="6" t="s">
        <v>120</v>
      </c>
      <c r="D89">
        <v>156.66999999999999</v>
      </c>
      <c r="E89">
        <v>193.42</v>
      </c>
      <c r="F89" s="7">
        <v>44899</v>
      </c>
    </row>
    <row r="90" spans="1:6" x14ac:dyDescent="0.25">
      <c r="A90" s="6">
        <v>781100404</v>
      </c>
      <c r="B90" s="6" t="s">
        <v>122</v>
      </c>
      <c r="C90" s="6" t="s">
        <v>120</v>
      </c>
      <c r="D90">
        <v>156.66999999999999</v>
      </c>
      <c r="E90">
        <v>193.43</v>
      </c>
      <c r="F90" s="7">
        <v>44899</v>
      </c>
    </row>
    <row r="91" spans="1:6" x14ac:dyDescent="0.25">
      <c r="A91" s="6">
        <v>781100405</v>
      </c>
      <c r="B91" s="6" t="s">
        <v>123</v>
      </c>
      <c r="C91" s="6" t="s">
        <v>120</v>
      </c>
      <c r="D91">
        <v>156.66999999999999</v>
      </c>
      <c r="E91">
        <v>193.42</v>
      </c>
      <c r="F91" s="7">
        <v>44899</v>
      </c>
    </row>
    <row r="92" spans="1:6" x14ac:dyDescent="0.25">
      <c r="A92" s="6">
        <v>781500310</v>
      </c>
      <c r="B92" s="6" t="s">
        <v>124</v>
      </c>
      <c r="C92" s="6" t="s">
        <v>120</v>
      </c>
      <c r="D92">
        <v>156.66999999999999</v>
      </c>
      <c r="E92">
        <v>193.42</v>
      </c>
      <c r="F92" s="7">
        <v>44899</v>
      </c>
    </row>
    <row r="93" spans="1:6" x14ac:dyDescent="0.25">
      <c r="A93" s="6">
        <v>781500313</v>
      </c>
      <c r="B93" s="6" t="s">
        <v>125</v>
      </c>
      <c r="C93" s="6" t="s">
        <v>120</v>
      </c>
      <c r="D93">
        <v>156.66999999999999</v>
      </c>
      <c r="E93">
        <v>193.42</v>
      </c>
      <c r="F93" s="7">
        <v>44899</v>
      </c>
    </row>
    <row r="94" spans="1:6" x14ac:dyDescent="0.25">
      <c r="A94" s="6">
        <v>781500404</v>
      </c>
      <c r="B94" s="6" t="s">
        <v>126</v>
      </c>
      <c r="C94" s="6" t="s">
        <v>120</v>
      </c>
      <c r="D94">
        <v>156.66999999999999</v>
      </c>
      <c r="E94">
        <v>193.42</v>
      </c>
      <c r="F94" s="7">
        <v>44899</v>
      </c>
    </row>
    <row r="95" spans="1:6" x14ac:dyDescent="0.25">
      <c r="A95" s="6">
        <v>781500405</v>
      </c>
      <c r="B95" s="6" t="s">
        <v>127</v>
      </c>
      <c r="C95" s="6" t="s">
        <v>120</v>
      </c>
      <c r="D95">
        <v>156.66999999999999</v>
      </c>
      <c r="E95">
        <v>193.42</v>
      </c>
      <c r="F95" s="7">
        <v>44899</v>
      </c>
    </row>
    <row r="96" spans="1:6" x14ac:dyDescent="0.25">
      <c r="A96" s="6">
        <v>782100310</v>
      </c>
      <c r="B96" s="6" t="s">
        <v>128</v>
      </c>
      <c r="C96" s="6" t="s">
        <v>129</v>
      </c>
      <c r="D96">
        <v>187.35</v>
      </c>
      <c r="E96">
        <v>231.3</v>
      </c>
      <c r="F96" s="7">
        <v>44899</v>
      </c>
    </row>
    <row r="97" spans="1:6" x14ac:dyDescent="0.25">
      <c r="A97" s="6">
        <v>782100313</v>
      </c>
      <c r="B97" s="6" t="s">
        <v>130</v>
      </c>
      <c r="C97" s="6" t="s">
        <v>129</v>
      </c>
      <c r="D97">
        <v>187.35</v>
      </c>
      <c r="E97">
        <v>231.3</v>
      </c>
      <c r="F97" s="7">
        <v>44899</v>
      </c>
    </row>
    <row r="98" spans="1:6" x14ac:dyDescent="0.25">
      <c r="A98" s="6">
        <v>782100404</v>
      </c>
      <c r="B98" s="6" t="s">
        <v>131</v>
      </c>
      <c r="C98" s="6" t="s">
        <v>129</v>
      </c>
      <c r="D98">
        <v>187.35</v>
      </c>
      <c r="E98">
        <v>231.3</v>
      </c>
      <c r="F98" s="7">
        <v>44899</v>
      </c>
    </row>
    <row r="99" spans="1:6" x14ac:dyDescent="0.25">
      <c r="A99" s="6">
        <v>782100405</v>
      </c>
      <c r="B99" s="6" t="s">
        <v>132</v>
      </c>
      <c r="C99" s="6" t="s">
        <v>129</v>
      </c>
      <c r="D99">
        <v>187.35</v>
      </c>
      <c r="E99">
        <v>231.3</v>
      </c>
      <c r="F99" s="7">
        <v>44899</v>
      </c>
    </row>
    <row r="100" spans="1:6" x14ac:dyDescent="0.25">
      <c r="A100" s="6">
        <v>782500310</v>
      </c>
      <c r="B100" s="6" t="s">
        <v>133</v>
      </c>
      <c r="C100" s="6" t="s">
        <v>129</v>
      </c>
      <c r="D100">
        <v>187.35</v>
      </c>
      <c r="E100">
        <v>231.3</v>
      </c>
      <c r="F100" s="7">
        <v>44899</v>
      </c>
    </row>
    <row r="101" spans="1:6" x14ac:dyDescent="0.25">
      <c r="A101" s="6">
        <v>782500313</v>
      </c>
      <c r="B101" s="6" t="s">
        <v>134</v>
      </c>
      <c r="C101" s="6" t="s">
        <v>129</v>
      </c>
      <c r="D101">
        <v>187.35</v>
      </c>
      <c r="E101">
        <v>231.3</v>
      </c>
      <c r="F101" s="7">
        <v>44899</v>
      </c>
    </row>
    <row r="102" spans="1:6" x14ac:dyDescent="0.25">
      <c r="A102" s="6">
        <v>782500404</v>
      </c>
      <c r="B102" s="6" t="s">
        <v>135</v>
      </c>
      <c r="C102" s="6" t="s">
        <v>129</v>
      </c>
      <c r="D102">
        <v>187.35</v>
      </c>
      <c r="E102">
        <v>231.3</v>
      </c>
      <c r="F102" s="7">
        <v>44899</v>
      </c>
    </row>
    <row r="103" spans="1:6" x14ac:dyDescent="0.25">
      <c r="A103" s="6">
        <v>782500405</v>
      </c>
      <c r="B103" s="6" t="s">
        <v>136</v>
      </c>
      <c r="C103" s="6" t="s">
        <v>129</v>
      </c>
      <c r="D103">
        <v>187.35</v>
      </c>
      <c r="E103">
        <v>231.3</v>
      </c>
      <c r="F103" s="7">
        <v>44899</v>
      </c>
    </row>
    <row r="104" spans="1:6" x14ac:dyDescent="0.25">
      <c r="A104" s="6">
        <v>790110900</v>
      </c>
      <c r="B104" s="6" t="s">
        <v>143</v>
      </c>
      <c r="C104" s="6"/>
      <c r="D104">
        <v>50.25</v>
      </c>
      <c r="E104">
        <v>62.04</v>
      </c>
      <c r="F104" s="7">
        <v>44899</v>
      </c>
    </row>
    <row r="105" spans="1:6" x14ac:dyDescent="0.25">
      <c r="A105" s="6">
        <v>790120900</v>
      </c>
      <c r="B105" s="6" t="s">
        <v>144</v>
      </c>
      <c r="C105" s="6" t="s">
        <v>145</v>
      </c>
      <c r="D105">
        <v>63.65</v>
      </c>
      <c r="E105">
        <v>78.58</v>
      </c>
      <c r="F105" s="7">
        <v>44899</v>
      </c>
    </row>
    <row r="106" spans="1:6" x14ac:dyDescent="0.25">
      <c r="A106" s="6">
        <v>790130900</v>
      </c>
      <c r="B106" s="6" t="s">
        <v>480</v>
      </c>
      <c r="C106" s="6" t="s">
        <v>146</v>
      </c>
      <c r="D106">
        <v>63.65</v>
      </c>
      <c r="E106">
        <v>78.58</v>
      </c>
      <c r="F106" s="7">
        <v>44899</v>
      </c>
    </row>
    <row r="107" spans="1:6" x14ac:dyDescent="0.25">
      <c r="A107" s="6">
        <v>790140900</v>
      </c>
      <c r="B107" s="6" t="s">
        <v>147</v>
      </c>
      <c r="C107" s="6" t="s">
        <v>148</v>
      </c>
      <c r="D107">
        <v>73.13</v>
      </c>
      <c r="E107">
        <v>90.29</v>
      </c>
      <c r="F107" s="7">
        <v>44899</v>
      </c>
    </row>
    <row r="108" spans="1:6" x14ac:dyDescent="0.25">
      <c r="A108" s="6">
        <v>790141900</v>
      </c>
      <c r="B108" s="6" t="s">
        <v>149</v>
      </c>
      <c r="C108" s="6" t="s">
        <v>150</v>
      </c>
      <c r="D108">
        <v>96.07</v>
      </c>
      <c r="E108">
        <v>118.6</v>
      </c>
      <c r="F108" s="7">
        <v>44899</v>
      </c>
    </row>
    <row r="109" spans="1:6" x14ac:dyDescent="0.25">
      <c r="A109" s="6">
        <v>790142900</v>
      </c>
      <c r="B109" s="6" t="s">
        <v>151</v>
      </c>
      <c r="C109" s="6" t="s">
        <v>150</v>
      </c>
      <c r="D109">
        <v>105.51</v>
      </c>
      <c r="E109">
        <v>130.26</v>
      </c>
      <c r="F109" s="7">
        <v>44899</v>
      </c>
    </row>
    <row r="110" spans="1:6" x14ac:dyDescent="0.25">
      <c r="A110" s="6">
        <v>790143900</v>
      </c>
      <c r="B110" s="6" t="s">
        <v>152</v>
      </c>
      <c r="C110" s="6" t="s">
        <v>150</v>
      </c>
      <c r="D110">
        <v>116.93</v>
      </c>
      <c r="E110">
        <v>144.36000000000001</v>
      </c>
      <c r="F110" s="7">
        <v>44899</v>
      </c>
    </row>
    <row r="111" spans="1:6" x14ac:dyDescent="0.25">
      <c r="A111" s="6">
        <v>790144900</v>
      </c>
      <c r="B111" s="6" t="s">
        <v>153</v>
      </c>
      <c r="C111" s="6" t="s">
        <v>150</v>
      </c>
      <c r="D111">
        <v>127.41</v>
      </c>
      <c r="E111">
        <v>157.31</v>
      </c>
      <c r="F111" s="7">
        <v>44899</v>
      </c>
    </row>
    <row r="112" spans="1:6" x14ac:dyDescent="0.25">
      <c r="A112" s="6">
        <v>790145900</v>
      </c>
      <c r="B112" s="6" t="s">
        <v>154</v>
      </c>
      <c r="C112" s="6"/>
      <c r="D112">
        <v>117.86</v>
      </c>
      <c r="E112">
        <v>145.5</v>
      </c>
      <c r="F112" s="7">
        <v>44899</v>
      </c>
    </row>
    <row r="113" spans="1:6" x14ac:dyDescent="0.25">
      <c r="A113" s="6">
        <v>790151900</v>
      </c>
      <c r="B113" s="6" t="s">
        <v>155</v>
      </c>
      <c r="C113" s="6"/>
      <c r="D113">
        <v>184.91</v>
      </c>
      <c r="E113">
        <v>228.3</v>
      </c>
      <c r="F113" s="7">
        <v>44899</v>
      </c>
    </row>
    <row r="114" spans="1:6" x14ac:dyDescent="0.25">
      <c r="A114" s="6">
        <v>790157900</v>
      </c>
      <c r="B114" s="6" t="s">
        <v>156</v>
      </c>
      <c r="C114" s="6"/>
      <c r="D114">
        <v>381.06</v>
      </c>
      <c r="E114">
        <v>470.45</v>
      </c>
      <c r="F114" s="7">
        <v>44899</v>
      </c>
    </row>
    <row r="115" spans="1:6" x14ac:dyDescent="0.25">
      <c r="A115" s="6">
        <v>790171900</v>
      </c>
      <c r="B115" s="6" t="s">
        <v>481</v>
      </c>
      <c r="C115" s="6" t="s">
        <v>157</v>
      </c>
      <c r="D115">
        <v>184.91</v>
      </c>
      <c r="E115">
        <v>228.3</v>
      </c>
      <c r="F115" s="7">
        <v>44899</v>
      </c>
    </row>
    <row r="116" spans="1:6" x14ac:dyDescent="0.25">
      <c r="A116" s="6">
        <v>790172900</v>
      </c>
      <c r="B116" s="6" t="s">
        <v>158</v>
      </c>
      <c r="C116" s="6" t="s">
        <v>157</v>
      </c>
      <c r="D116">
        <v>188.02</v>
      </c>
      <c r="E116">
        <v>232.12</v>
      </c>
      <c r="F116" s="7">
        <v>44899</v>
      </c>
    </row>
    <row r="117" spans="1:6" x14ac:dyDescent="0.25">
      <c r="A117" s="6">
        <v>790174900</v>
      </c>
      <c r="B117" s="6" t="s">
        <v>482</v>
      </c>
      <c r="C117" s="6" t="s">
        <v>157</v>
      </c>
      <c r="D117">
        <v>240.7</v>
      </c>
      <c r="E117">
        <v>297.17</v>
      </c>
      <c r="F117" s="7">
        <v>44899</v>
      </c>
    </row>
    <row r="118" spans="1:6" x14ac:dyDescent="0.25">
      <c r="A118" s="6">
        <v>790182900</v>
      </c>
      <c r="B118" s="6" t="s">
        <v>159</v>
      </c>
      <c r="C118" s="6" t="s">
        <v>160</v>
      </c>
      <c r="D118">
        <v>260.85000000000002</v>
      </c>
      <c r="E118">
        <v>322.02999999999997</v>
      </c>
      <c r="F118" s="7">
        <v>44899</v>
      </c>
    </row>
    <row r="119" spans="1:6" x14ac:dyDescent="0.25">
      <c r="A119" s="6">
        <v>790183900</v>
      </c>
      <c r="B119" s="6" t="s">
        <v>161</v>
      </c>
      <c r="C119" s="6" t="s">
        <v>160</v>
      </c>
      <c r="D119">
        <v>274.08</v>
      </c>
      <c r="E119">
        <v>338.38</v>
      </c>
      <c r="F119" s="7">
        <v>44899</v>
      </c>
    </row>
    <row r="120" spans="1:6" x14ac:dyDescent="0.25">
      <c r="A120" s="6">
        <v>790184900</v>
      </c>
      <c r="B120" s="6" t="s">
        <v>162</v>
      </c>
      <c r="C120" s="6" t="s">
        <v>160</v>
      </c>
      <c r="D120">
        <v>287.3</v>
      </c>
      <c r="E120">
        <v>354.7</v>
      </c>
      <c r="F120" s="7">
        <v>44899</v>
      </c>
    </row>
    <row r="121" spans="1:6" x14ac:dyDescent="0.25">
      <c r="A121" s="6">
        <v>790510900</v>
      </c>
      <c r="B121" s="6" t="s">
        <v>163</v>
      </c>
      <c r="C121" s="6"/>
      <c r="D121">
        <v>50.25</v>
      </c>
      <c r="E121">
        <v>62.04</v>
      </c>
      <c r="F121" s="7">
        <v>44899</v>
      </c>
    </row>
    <row r="122" spans="1:6" x14ac:dyDescent="0.25">
      <c r="A122" s="6">
        <v>790520900</v>
      </c>
      <c r="B122" s="6" t="s">
        <v>164</v>
      </c>
      <c r="C122" s="6" t="s">
        <v>145</v>
      </c>
      <c r="D122">
        <v>63.46</v>
      </c>
      <c r="E122">
        <v>78.34</v>
      </c>
      <c r="F122" s="7">
        <v>44899</v>
      </c>
    </row>
    <row r="123" spans="1:6" x14ac:dyDescent="0.25">
      <c r="A123" s="6">
        <v>790530900</v>
      </c>
      <c r="B123" s="6" t="s">
        <v>165</v>
      </c>
      <c r="C123" s="6" t="s">
        <v>146</v>
      </c>
      <c r="D123">
        <v>63.46</v>
      </c>
      <c r="E123">
        <v>78.34</v>
      </c>
      <c r="F123" s="7">
        <v>44899</v>
      </c>
    </row>
    <row r="124" spans="1:6" x14ac:dyDescent="0.25">
      <c r="A124" s="6">
        <v>790540900</v>
      </c>
      <c r="B124" s="6" t="s">
        <v>166</v>
      </c>
      <c r="C124" s="6" t="s">
        <v>148</v>
      </c>
      <c r="D124">
        <v>72.92</v>
      </c>
      <c r="E124">
        <v>90.03</v>
      </c>
      <c r="F124" s="7">
        <v>44899</v>
      </c>
    </row>
    <row r="125" spans="1:6" x14ac:dyDescent="0.25">
      <c r="A125" s="6">
        <v>790541900</v>
      </c>
      <c r="B125" s="6" t="s">
        <v>167</v>
      </c>
      <c r="C125" s="6" t="s">
        <v>150</v>
      </c>
      <c r="D125">
        <v>96.07</v>
      </c>
      <c r="E125">
        <v>118.6</v>
      </c>
      <c r="F125" s="7">
        <v>44899</v>
      </c>
    </row>
    <row r="126" spans="1:6" x14ac:dyDescent="0.25">
      <c r="A126" s="6">
        <v>790542900</v>
      </c>
      <c r="B126" s="6" t="s">
        <v>168</v>
      </c>
      <c r="C126" s="6" t="s">
        <v>150</v>
      </c>
      <c r="D126">
        <v>105.51</v>
      </c>
      <c r="E126">
        <v>130.26</v>
      </c>
      <c r="F126" s="7">
        <v>44899</v>
      </c>
    </row>
    <row r="127" spans="1:6" x14ac:dyDescent="0.25">
      <c r="A127" s="6">
        <v>790543900</v>
      </c>
      <c r="B127" s="6" t="s">
        <v>169</v>
      </c>
      <c r="C127" s="6" t="s">
        <v>150</v>
      </c>
      <c r="D127">
        <v>116.93</v>
      </c>
      <c r="E127">
        <v>144.36000000000001</v>
      </c>
      <c r="F127" s="7">
        <v>44899</v>
      </c>
    </row>
    <row r="128" spans="1:6" x14ac:dyDescent="0.25">
      <c r="A128" s="6">
        <v>790544900</v>
      </c>
      <c r="B128" s="6" t="s">
        <v>170</v>
      </c>
      <c r="C128" s="6" t="s">
        <v>150</v>
      </c>
      <c r="D128">
        <v>127.41</v>
      </c>
      <c r="E128">
        <v>157.30000000000001</v>
      </c>
      <c r="F128" s="7">
        <v>44899</v>
      </c>
    </row>
    <row r="129" spans="1:6" x14ac:dyDescent="0.25">
      <c r="A129" s="6">
        <v>790551900</v>
      </c>
      <c r="B129" s="6" t="s">
        <v>171</v>
      </c>
      <c r="C129" s="6" t="s">
        <v>172</v>
      </c>
      <c r="D129">
        <v>184.91</v>
      </c>
      <c r="E129">
        <v>228.28</v>
      </c>
      <c r="F129" s="7">
        <v>44899</v>
      </c>
    </row>
    <row r="130" spans="1:6" x14ac:dyDescent="0.25">
      <c r="A130" s="6">
        <v>790552900</v>
      </c>
      <c r="B130" s="6" t="s">
        <v>173</v>
      </c>
      <c r="C130" s="6" t="s">
        <v>172</v>
      </c>
      <c r="D130">
        <v>184.91</v>
      </c>
      <c r="E130">
        <v>228.28</v>
      </c>
      <c r="F130" s="7">
        <v>44899</v>
      </c>
    </row>
    <row r="131" spans="1:6" x14ac:dyDescent="0.25">
      <c r="A131" s="6">
        <v>790553900</v>
      </c>
      <c r="B131" s="6" t="s">
        <v>174</v>
      </c>
      <c r="C131" s="6" t="s">
        <v>172</v>
      </c>
      <c r="D131">
        <v>217.97</v>
      </c>
      <c r="E131">
        <v>269.10000000000002</v>
      </c>
      <c r="F131" s="7">
        <v>44899</v>
      </c>
    </row>
    <row r="132" spans="1:6" x14ac:dyDescent="0.25">
      <c r="A132" s="6">
        <v>790556900</v>
      </c>
      <c r="B132" s="6" t="s">
        <v>175</v>
      </c>
      <c r="C132" s="6"/>
      <c r="D132">
        <v>305.81</v>
      </c>
      <c r="E132">
        <v>377.55</v>
      </c>
      <c r="F132" s="7">
        <v>44899</v>
      </c>
    </row>
    <row r="133" spans="1:6" x14ac:dyDescent="0.25">
      <c r="A133" s="6">
        <v>790557900</v>
      </c>
      <c r="B133" s="6" t="s">
        <v>176</v>
      </c>
      <c r="C133" s="6"/>
      <c r="D133">
        <v>327.48</v>
      </c>
      <c r="E133">
        <v>404.3</v>
      </c>
      <c r="F133" s="7">
        <v>44899</v>
      </c>
    </row>
    <row r="134" spans="1:6" x14ac:dyDescent="0.25">
      <c r="A134" s="6">
        <v>790571900</v>
      </c>
      <c r="B134" s="6" t="s">
        <v>483</v>
      </c>
      <c r="C134" s="6" t="s">
        <v>157</v>
      </c>
      <c r="D134">
        <v>184.91</v>
      </c>
      <c r="E134">
        <v>228.28</v>
      </c>
      <c r="F134" s="7">
        <v>44899</v>
      </c>
    </row>
    <row r="135" spans="1:6" x14ac:dyDescent="0.25">
      <c r="A135" s="6">
        <v>790572900</v>
      </c>
      <c r="B135" s="6" t="s">
        <v>177</v>
      </c>
      <c r="C135" s="6" t="s">
        <v>157</v>
      </c>
      <c r="D135">
        <v>188.02</v>
      </c>
      <c r="E135">
        <v>232.12</v>
      </c>
      <c r="F135" s="7">
        <v>44899</v>
      </c>
    </row>
    <row r="136" spans="1:6" x14ac:dyDescent="0.25">
      <c r="A136" s="6">
        <v>790573900</v>
      </c>
      <c r="B136" s="6" t="s">
        <v>178</v>
      </c>
      <c r="C136" s="6" t="s">
        <v>157</v>
      </c>
      <c r="D136">
        <v>217.97</v>
      </c>
      <c r="E136">
        <v>269.10000000000002</v>
      </c>
      <c r="F136" s="7">
        <v>44899</v>
      </c>
    </row>
    <row r="137" spans="1:6" x14ac:dyDescent="0.25">
      <c r="A137" s="6">
        <v>790574900</v>
      </c>
      <c r="B137" s="6" t="s">
        <v>484</v>
      </c>
      <c r="C137" s="6" t="s">
        <v>157</v>
      </c>
      <c r="D137">
        <v>240.7</v>
      </c>
      <c r="E137">
        <v>297.16000000000003</v>
      </c>
      <c r="F137" s="7">
        <v>44899</v>
      </c>
    </row>
    <row r="138" spans="1:6" x14ac:dyDescent="0.25">
      <c r="A138" s="6">
        <v>790577900</v>
      </c>
      <c r="B138" s="6" t="s">
        <v>485</v>
      </c>
      <c r="C138" s="6"/>
      <c r="D138">
        <v>381.06</v>
      </c>
      <c r="E138">
        <v>470.45</v>
      </c>
      <c r="F138" s="7">
        <v>44899</v>
      </c>
    </row>
    <row r="139" spans="1:6" x14ac:dyDescent="0.25">
      <c r="A139" s="6">
        <v>790582900</v>
      </c>
      <c r="B139" s="6" t="s">
        <v>179</v>
      </c>
      <c r="C139" s="6" t="s">
        <v>160</v>
      </c>
      <c r="D139">
        <v>260.85000000000002</v>
      </c>
      <c r="E139">
        <v>322.02999999999997</v>
      </c>
      <c r="F139" s="7">
        <v>44899</v>
      </c>
    </row>
    <row r="140" spans="1:6" x14ac:dyDescent="0.25">
      <c r="A140" s="6">
        <v>790583900</v>
      </c>
      <c r="B140" s="6" t="s">
        <v>486</v>
      </c>
      <c r="C140" s="6" t="s">
        <v>160</v>
      </c>
      <c r="D140">
        <v>274.08</v>
      </c>
      <c r="E140">
        <v>338.37</v>
      </c>
      <c r="F140" s="7">
        <v>44899</v>
      </c>
    </row>
    <row r="141" spans="1:6" x14ac:dyDescent="0.25">
      <c r="A141" s="6">
        <v>790584900</v>
      </c>
      <c r="B141" s="6" t="s">
        <v>180</v>
      </c>
      <c r="C141" s="6" t="s">
        <v>160</v>
      </c>
      <c r="D141">
        <v>287.3</v>
      </c>
      <c r="E141">
        <v>354.7</v>
      </c>
      <c r="F141" s="7">
        <v>44899</v>
      </c>
    </row>
    <row r="142" spans="1:6" x14ac:dyDescent="0.25">
      <c r="A142" s="6">
        <v>812300900</v>
      </c>
      <c r="B142" s="6" t="s">
        <v>181</v>
      </c>
      <c r="C142" s="6"/>
      <c r="D142">
        <v>5.0199999999999996</v>
      </c>
      <c r="E142">
        <v>6.19</v>
      </c>
      <c r="F142" s="7">
        <v>44899</v>
      </c>
    </row>
    <row r="143" spans="1:6" x14ac:dyDescent="0.25">
      <c r="A143" s="6">
        <v>812500900</v>
      </c>
      <c r="B143" s="6" t="s">
        <v>182</v>
      </c>
      <c r="C143" s="6" t="s">
        <v>183</v>
      </c>
      <c r="D143">
        <v>20.68</v>
      </c>
      <c r="E143">
        <v>25.53</v>
      </c>
      <c r="F143" s="7">
        <v>44899</v>
      </c>
    </row>
    <row r="144" spans="1:6" x14ac:dyDescent="0.25">
      <c r="A144" s="6">
        <v>841501900</v>
      </c>
      <c r="B144" s="6" t="s">
        <v>230</v>
      </c>
      <c r="C144" s="6" t="s">
        <v>231</v>
      </c>
      <c r="D144">
        <v>56.69</v>
      </c>
      <c r="E144">
        <v>69.989999999999995</v>
      </c>
      <c r="F144" s="7">
        <v>44899</v>
      </c>
    </row>
    <row r="145" spans="1:6" x14ac:dyDescent="0.25">
      <c r="A145" s="6">
        <v>841502900</v>
      </c>
      <c r="B145" s="6" t="s">
        <v>232</v>
      </c>
      <c r="C145" s="6" t="s">
        <v>231</v>
      </c>
      <c r="D145">
        <v>56.69</v>
      </c>
      <c r="E145">
        <v>69.989999999999995</v>
      </c>
      <c r="F145" s="7">
        <v>44899</v>
      </c>
    </row>
    <row r="146" spans="1:6" x14ac:dyDescent="0.25">
      <c r="A146" s="6">
        <v>841503900</v>
      </c>
      <c r="B146" s="6" t="s">
        <v>487</v>
      </c>
      <c r="C146" s="6" t="s">
        <v>231</v>
      </c>
      <c r="D146">
        <v>56.69</v>
      </c>
      <c r="E146">
        <v>69.989999999999995</v>
      </c>
      <c r="F146" s="7">
        <v>44899</v>
      </c>
    </row>
    <row r="147" spans="1:6" x14ac:dyDescent="0.25">
      <c r="A147" s="6">
        <v>841511900</v>
      </c>
      <c r="B147" s="6" t="s">
        <v>233</v>
      </c>
      <c r="C147" s="6" t="s">
        <v>234</v>
      </c>
      <c r="D147">
        <v>80.7</v>
      </c>
      <c r="E147">
        <v>99.62</v>
      </c>
      <c r="F147" s="7">
        <v>44899</v>
      </c>
    </row>
    <row r="148" spans="1:6" x14ac:dyDescent="0.25">
      <c r="A148" s="6">
        <v>841512900</v>
      </c>
      <c r="B148" s="6" t="s">
        <v>235</v>
      </c>
      <c r="C148" s="6" t="s">
        <v>234</v>
      </c>
      <c r="D148">
        <v>80.7</v>
      </c>
      <c r="E148">
        <v>99.62</v>
      </c>
      <c r="F148" s="7">
        <v>44899</v>
      </c>
    </row>
    <row r="149" spans="1:6" x14ac:dyDescent="0.25">
      <c r="A149" s="6">
        <v>841521900</v>
      </c>
      <c r="B149" s="6" t="s">
        <v>236</v>
      </c>
      <c r="C149" s="6" t="s">
        <v>237</v>
      </c>
      <c r="D149">
        <v>161.38999999999999</v>
      </c>
      <c r="E149">
        <v>199.25</v>
      </c>
      <c r="F149" s="7">
        <v>44899</v>
      </c>
    </row>
    <row r="150" spans="1:6" x14ac:dyDescent="0.25">
      <c r="A150" s="6">
        <v>841522900</v>
      </c>
      <c r="B150" s="6" t="s">
        <v>238</v>
      </c>
      <c r="C150" s="6" t="s">
        <v>237</v>
      </c>
      <c r="D150">
        <v>161.38999999999999</v>
      </c>
      <c r="E150">
        <v>199.25</v>
      </c>
      <c r="F150" s="7">
        <v>44899</v>
      </c>
    </row>
    <row r="151" spans="1:6" x14ac:dyDescent="0.25">
      <c r="A151" s="6">
        <v>841523900</v>
      </c>
      <c r="B151" s="6" t="s">
        <v>239</v>
      </c>
      <c r="C151" s="6" t="s">
        <v>237</v>
      </c>
      <c r="D151">
        <v>161.38999999999999</v>
      </c>
      <c r="E151">
        <v>199.25</v>
      </c>
      <c r="F151" s="7">
        <v>44899</v>
      </c>
    </row>
    <row r="152" spans="1:6" x14ac:dyDescent="0.25">
      <c r="A152" s="6">
        <v>890010904</v>
      </c>
      <c r="B152" s="6" t="s">
        <v>241</v>
      </c>
      <c r="C152" s="6" t="s">
        <v>242</v>
      </c>
      <c r="D152">
        <v>9.43</v>
      </c>
      <c r="E152">
        <v>11.65</v>
      </c>
      <c r="F152" s="7">
        <v>44899</v>
      </c>
    </row>
    <row r="153" spans="1:6" x14ac:dyDescent="0.25">
      <c r="A153" s="6">
        <v>890010905</v>
      </c>
      <c r="B153" s="6" t="s">
        <v>243</v>
      </c>
      <c r="C153" s="6" t="s">
        <v>244</v>
      </c>
      <c r="D153">
        <v>9.43</v>
      </c>
      <c r="E153">
        <v>11.65</v>
      </c>
      <c r="F153" s="7">
        <v>44899</v>
      </c>
    </row>
    <row r="154" spans="1:6" x14ac:dyDescent="0.25">
      <c r="A154" s="6">
        <v>890010908</v>
      </c>
      <c r="B154" s="6" t="s">
        <v>245</v>
      </c>
      <c r="C154" s="6" t="s">
        <v>246</v>
      </c>
      <c r="D154">
        <v>9.43</v>
      </c>
      <c r="E154">
        <v>11.65</v>
      </c>
      <c r="F154" s="7">
        <v>44899</v>
      </c>
    </row>
    <row r="155" spans="1:6" x14ac:dyDescent="0.25">
      <c r="A155" s="6">
        <v>890010910</v>
      </c>
      <c r="B155" s="6" t="s">
        <v>247</v>
      </c>
      <c r="C155" s="6" t="s">
        <v>248</v>
      </c>
      <c r="D155">
        <v>9.43</v>
      </c>
      <c r="E155">
        <v>11.65</v>
      </c>
      <c r="F155" s="7">
        <v>44899</v>
      </c>
    </row>
    <row r="156" spans="1:6" x14ac:dyDescent="0.25">
      <c r="A156" s="6">
        <v>890010913</v>
      </c>
      <c r="B156" s="6" t="s">
        <v>249</v>
      </c>
      <c r="C156" s="6" t="s">
        <v>250</v>
      </c>
      <c r="D156">
        <v>9.43</v>
      </c>
      <c r="E156">
        <v>11.65</v>
      </c>
      <c r="F156" s="7">
        <v>44899</v>
      </c>
    </row>
    <row r="157" spans="1:6" x14ac:dyDescent="0.25">
      <c r="A157" s="6">
        <v>890012904</v>
      </c>
      <c r="B157" s="6" t="s">
        <v>251</v>
      </c>
      <c r="C157" s="6" t="s">
        <v>252</v>
      </c>
      <c r="D157">
        <v>8.3800000000000008</v>
      </c>
      <c r="E157">
        <v>10.34</v>
      </c>
      <c r="F157" s="7">
        <v>44899</v>
      </c>
    </row>
    <row r="158" spans="1:6" x14ac:dyDescent="0.25">
      <c r="A158" s="6">
        <v>890012905</v>
      </c>
      <c r="B158" s="6" t="s">
        <v>253</v>
      </c>
      <c r="C158" s="6" t="s">
        <v>254</v>
      </c>
      <c r="D158">
        <v>8.3800000000000008</v>
      </c>
      <c r="E158">
        <v>10.34</v>
      </c>
      <c r="F158" s="7">
        <v>44899</v>
      </c>
    </row>
    <row r="159" spans="1:6" x14ac:dyDescent="0.25">
      <c r="A159" s="6">
        <v>890012910</v>
      </c>
      <c r="B159" s="6" t="s">
        <v>255</v>
      </c>
      <c r="C159" s="6" t="s">
        <v>256</v>
      </c>
      <c r="D159">
        <v>8.3800000000000008</v>
      </c>
      <c r="E159">
        <v>10.34</v>
      </c>
      <c r="F159" s="7">
        <v>44899</v>
      </c>
    </row>
    <row r="160" spans="1:6" x14ac:dyDescent="0.25">
      <c r="A160" s="6">
        <v>890012913</v>
      </c>
      <c r="B160" s="6" t="s">
        <v>257</v>
      </c>
      <c r="C160" s="6" t="s">
        <v>258</v>
      </c>
      <c r="D160">
        <v>8.3800000000000008</v>
      </c>
      <c r="E160">
        <v>10.34</v>
      </c>
      <c r="F160" s="7">
        <v>44899</v>
      </c>
    </row>
    <row r="161" spans="1:6" x14ac:dyDescent="0.25">
      <c r="A161" s="6">
        <v>890020904</v>
      </c>
      <c r="B161" s="6" t="s">
        <v>259</v>
      </c>
      <c r="C161" s="6" t="s">
        <v>260</v>
      </c>
      <c r="D161">
        <v>28.92</v>
      </c>
      <c r="E161">
        <v>35.71</v>
      </c>
      <c r="F161" s="7">
        <v>44899</v>
      </c>
    </row>
    <row r="162" spans="1:6" x14ac:dyDescent="0.25">
      <c r="A162" s="6">
        <v>890020905</v>
      </c>
      <c r="B162" s="6" t="s">
        <v>261</v>
      </c>
      <c r="C162" s="6" t="s">
        <v>262</v>
      </c>
      <c r="D162">
        <v>28.92</v>
      </c>
      <c r="E162">
        <v>35.71</v>
      </c>
      <c r="F162" s="7">
        <v>44899</v>
      </c>
    </row>
    <row r="163" spans="1:6" x14ac:dyDescent="0.25">
      <c r="A163" s="6">
        <v>890020910</v>
      </c>
      <c r="B163" s="6" t="s">
        <v>263</v>
      </c>
      <c r="C163" s="6" t="s">
        <v>264</v>
      </c>
      <c r="D163">
        <v>28.92</v>
      </c>
      <c r="E163">
        <v>35.71</v>
      </c>
      <c r="F163" s="7">
        <v>44899</v>
      </c>
    </row>
    <row r="164" spans="1:6" x14ac:dyDescent="0.25">
      <c r="A164" s="6">
        <v>890020913</v>
      </c>
      <c r="B164" s="6" t="s">
        <v>265</v>
      </c>
      <c r="C164" s="6" t="s">
        <v>266</v>
      </c>
      <c r="D164">
        <v>28.92</v>
      </c>
      <c r="E164">
        <v>35.71</v>
      </c>
      <c r="F164" s="7">
        <v>44899</v>
      </c>
    </row>
    <row r="165" spans="1:6" x14ac:dyDescent="0.25">
      <c r="A165" s="6">
        <v>890025905</v>
      </c>
      <c r="B165" s="6" t="s">
        <v>267</v>
      </c>
      <c r="C165" s="6" t="s">
        <v>268</v>
      </c>
      <c r="D165">
        <v>18.52</v>
      </c>
      <c r="E165">
        <v>22.86</v>
      </c>
      <c r="F165" s="7">
        <v>44899</v>
      </c>
    </row>
    <row r="166" spans="1:6" x14ac:dyDescent="0.25">
      <c r="A166" s="6">
        <v>890025913</v>
      </c>
      <c r="B166" s="6" t="s">
        <v>269</v>
      </c>
      <c r="C166" s="6" t="s">
        <v>270</v>
      </c>
      <c r="D166">
        <v>18.52</v>
      </c>
      <c r="E166">
        <v>22.86</v>
      </c>
      <c r="F166" s="7">
        <v>44899</v>
      </c>
    </row>
    <row r="167" spans="1:6" x14ac:dyDescent="0.25">
      <c r="A167" s="6">
        <v>890035904</v>
      </c>
      <c r="B167" s="6" t="s">
        <v>271</v>
      </c>
      <c r="C167" s="6" t="s">
        <v>272</v>
      </c>
      <c r="D167">
        <v>28.92</v>
      </c>
      <c r="E167">
        <v>35.71</v>
      </c>
      <c r="F167" s="7">
        <v>44899</v>
      </c>
    </row>
    <row r="168" spans="1:6" x14ac:dyDescent="0.25">
      <c r="A168" s="6">
        <v>890035910</v>
      </c>
      <c r="B168" s="6" t="s">
        <v>273</v>
      </c>
      <c r="C168" s="6" t="s">
        <v>274</v>
      </c>
      <c r="D168">
        <v>28.92</v>
      </c>
      <c r="E168">
        <v>35.71</v>
      </c>
      <c r="F168" s="7">
        <v>44899</v>
      </c>
    </row>
    <row r="169" spans="1:6" x14ac:dyDescent="0.25">
      <c r="A169" s="6">
        <v>890035913</v>
      </c>
      <c r="B169" s="6" t="s">
        <v>275</v>
      </c>
      <c r="C169" s="6" t="s">
        <v>276</v>
      </c>
      <c r="D169">
        <v>28.92</v>
      </c>
      <c r="E169">
        <v>35.71</v>
      </c>
      <c r="F169" s="7">
        <v>44899</v>
      </c>
    </row>
    <row r="170" spans="1:6" x14ac:dyDescent="0.25">
      <c r="A170" s="6">
        <v>890050904</v>
      </c>
      <c r="B170" s="6" t="s">
        <v>277</v>
      </c>
      <c r="C170" s="6" t="s">
        <v>278</v>
      </c>
      <c r="D170">
        <v>28.92</v>
      </c>
      <c r="E170">
        <v>35.71</v>
      </c>
      <c r="F170" s="7">
        <v>44899</v>
      </c>
    </row>
    <row r="171" spans="1:6" x14ac:dyDescent="0.25">
      <c r="A171" s="6">
        <v>890050910</v>
      </c>
      <c r="B171" s="6" t="s">
        <v>279</v>
      </c>
      <c r="C171" s="6" t="s">
        <v>280</v>
      </c>
      <c r="D171">
        <v>28.92</v>
      </c>
      <c r="E171">
        <v>35.71</v>
      </c>
      <c r="F171" s="7">
        <v>44899</v>
      </c>
    </row>
    <row r="172" spans="1:6" x14ac:dyDescent="0.25">
      <c r="A172" s="6">
        <v>890050913</v>
      </c>
      <c r="B172" s="6" t="s">
        <v>281</v>
      </c>
      <c r="C172" s="6" t="s">
        <v>282</v>
      </c>
      <c r="D172">
        <v>28.92</v>
      </c>
      <c r="E172">
        <v>35.71</v>
      </c>
      <c r="F172" s="7">
        <v>44899</v>
      </c>
    </row>
    <row r="173" spans="1:6" x14ac:dyDescent="0.25">
      <c r="A173" s="6">
        <v>890130900</v>
      </c>
      <c r="B173" s="6" t="s">
        <v>283</v>
      </c>
      <c r="C173" s="6" t="s">
        <v>284</v>
      </c>
      <c r="D173">
        <v>75.209999999999994</v>
      </c>
      <c r="E173">
        <v>92.85</v>
      </c>
      <c r="F173" s="7">
        <v>44899</v>
      </c>
    </row>
    <row r="174" spans="1:6" x14ac:dyDescent="0.25">
      <c r="A174" s="6">
        <v>893001310</v>
      </c>
      <c r="B174" s="6" t="s">
        <v>285</v>
      </c>
      <c r="C174" s="6" t="s">
        <v>286</v>
      </c>
      <c r="D174">
        <v>135.19999999999999</v>
      </c>
      <c r="E174">
        <v>166.91</v>
      </c>
      <c r="F174" s="7">
        <v>44899</v>
      </c>
    </row>
    <row r="175" spans="1:6" x14ac:dyDescent="0.25">
      <c r="A175" s="6">
        <v>893001313</v>
      </c>
      <c r="B175" s="6" t="s">
        <v>287</v>
      </c>
      <c r="C175" s="6" t="s">
        <v>286</v>
      </c>
      <c r="D175">
        <v>135.19999999999999</v>
      </c>
      <c r="E175">
        <v>166.91</v>
      </c>
      <c r="F175" s="7">
        <v>44899</v>
      </c>
    </row>
    <row r="176" spans="1:6" x14ac:dyDescent="0.25">
      <c r="A176" s="6">
        <v>893001404</v>
      </c>
      <c r="B176" s="6" t="s">
        <v>288</v>
      </c>
      <c r="C176" s="6" t="s">
        <v>286</v>
      </c>
      <c r="D176">
        <v>135.19999999999999</v>
      </c>
      <c r="E176">
        <v>166.91</v>
      </c>
      <c r="F176" s="7">
        <v>44899</v>
      </c>
    </row>
    <row r="177" spans="1:6" x14ac:dyDescent="0.25">
      <c r="A177" s="6">
        <v>893001405</v>
      </c>
      <c r="B177" s="6" t="s">
        <v>289</v>
      </c>
      <c r="C177" s="6" t="s">
        <v>286</v>
      </c>
      <c r="D177">
        <v>135.19999999999999</v>
      </c>
      <c r="E177">
        <v>166.91</v>
      </c>
      <c r="F177" s="7">
        <v>44899</v>
      </c>
    </row>
    <row r="178" spans="1:6" x14ac:dyDescent="0.25">
      <c r="A178" s="6">
        <v>893002310</v>
      </c>
      <c r="B178" s="6" t="s">
        <v>290</v>
      </c>
      <c r="C178" s="6" t="s">
        <v>286</v>
      </c>
      <c r="D178">
        <v>135.19999999999999</v>
      </c>
      <c r="E178">
        <v>166.91</v>
      </c>
      <c r="F178" s="7">
        <v>44899</v>
      </c>
    </row>
    <row r="179" spans="1:6" x14ac:dyDescent="0.25">
      <c r="A179" s="6">
        <v>893002313</v>
      </c>
      <c r="B179" s="6" t="s">
        <v>291</v>
      </c>
      <c r="C179" s="6" t="s">
        <v>286</v>
      </c>
      <c r="D179">
        <v>135.19999999999999</v>
      </c>
      <c r="E179">
        <v>166.91</v>
      </c>
      <c r="F179" s="7">
        <v>44899</v>
      </c>
    </row>
    <row r="180" spans="1:6" x14ac:dyDescent="0.25">
      <c r="A180" s="6">
        <v>893002404</v>
      </c>
      <c r="B180" s="6" t="s">
        <v>292</v>
      </c>
      <c r="C180" s="6" t="s">
        <v>286</v>
      </c>
      <c r="D180">
        <v>135.19999999999999</v>
      </c>
      <c r="E180">
        <v>166.91</v>
      </c>
      <c r="F180" s="7">
        <v>44899</v>
      </c>
    </row>
    <row r="181" spans="1:6" x14ac:dyDescent="0.25">
      <c r="A181" s="6">
        <v>893002405</v>
      </c>
      <c r="B181" s="6" t="s">
        <v>293</v>
      </c>
      <c r="C181" s="6" t="s">
        <v>286</v>
      </c>
      <c r="D181">
        <v>135.19999999999999</v>
      </c>
      <c r="E181">
        <v>166.91</v>
      </c>
      <c r="F181" s="7">
        <v>44899</v>
      </c>
    </row>
    <row r="182" spans="1:6" x14ac:dyDescent="0.25">
      <c r="A182" s="6">
        <v>893004310</v>
      </c>
      <c r="B182" s="6" t="s">
        <v>294</v>
      </c>
      <c r="C182" s="6" t="s">
        <v>286</v>
      </c>
      <c r="D182">
        <v>135.19999999999999</v>
      </c>
      <c r="E182">
        <v>166.91</v>
      </c>
      <c r="F182" s="7">
        <v>44899</v>
      </c>
    </row>
    <row r="183" spans="1:6" x14ac:dyDescent="0.25">
      <c r="A183" s="6">
        <v>893004313</v>
      </c>
      <c r="B183" s="6" t="s">
        <v>295</v>
      </c>
      <c r="C183" s="6" t="s">
        <v>286</v>
      </c>
      <c r="D183">
        <v>135.19999999999999</v>
      </c>
      <c r="E183">
        <v>166.91</v>
      </c>
      <c r="F183" s="7">
        <v>44899</v>
      </c>
    </row>
    <row r="184" spans="1:6" x14ac:dyDescent="0.25">
      <c r="A184" s="6">
        <v>893004404</v>
      </c>
      <c r="B184" s="6" t="s">
        <v>296</v>
      </c>
      <c r="C184" s="6" t="s">
        <v>286</v>
      </c>
      <c r="D184">
        <v>135.19999999999999</v>
      </c>
      <c r="E184">
        <v>166.91</v>
      </c>
      <c r="F184" s="7">
        <v>44899</v>
      </c>
    </row>
    <row r="185" spans="1:6" x14ac:dyDescent="0.25">
      <c r="A185" s="6">
        <v>893004405</v>
      </c>
      <c r="B185" s="6" t="s">
        <v>297</v>
      </c>
      <c r="C185" s="6" t="s">
        <v>286</v>
      </c>
      <c r="D185">
        <v>135.19999999999999</v>
      </c>
      <c r="E185">
        <v>166.91</v>
      </c>
      <c r="F185" s="7">
        <v>44899</v>
      </c>
    </row>
    <row r="186" spans="1:6" x14ac:dyDescent="0.25">
      <c r="A186" s="6">
        <v>893005310</v>
      </c>
      <c r="B186" s="6" t="s">
        <v>298</v>
      </c>
      <c r="C186" s="6" t="s">
        <v>286</v>
      </c>
      <c r="D186">
        <v>135.19999999999999</v>
      </c>
      <c r="E186">
        <v>166.91</v>
      </c>
      <c r="F186" s="7">
        <v>44899</v>
      </c>
    </row>
    <row r="187" spans="1:6" x14ac:dyDescent="0.25">
      <c r="A187" s="6">
        <v>893005313</v>
      </c>
      <c r="B187" s="6" t="s">
        <v>299</v>
      </c>
      <c r="C187" s="6" t="s">
        <v>286</v>
      </c>
      <c r="D187">
        <v>135.19999999999999</v>
      </c>
      <c r="E187">
        <v>166.91</v>
      </c>
      <c r="F187" s="7">
        <v>44899</v>
      </c>
    </row>
    <row r="188" spans="1:6" x14ac:dyDescent="0.25">
      <c r="A188" s="6">
        <v>893005404</v>
      </c>
      <c r="B188" s="6" t="s">
        <v>300</v>
      </c>
      <c r="C188" s="6" t="s">
        <v>286</v>
      </c>
      <c r="D188">
        <v>135.19999999999999</v>
      </c>
      <c r="E188">
        <v>166.91</v>
      </c>
      <c r="F188" s="7">
        <v>44899</v>
      </c>
    </row>
    <row r="189" spans="1:6" x14ac:dyDescent="0.25">
      <c r="A189" s="6">
        <v>893005405</v>
      </c>
      <c r="B189" s="6" t="s">
        <v>301</v>
      </c>
      <c r="C189" s="6" t="s">
        <v>286</v>
      </c>
      <c r="D189">
        <v>135.19999999999999</v>
      </c>
      <c r="E189">
        <v>166.91</v>
      </c>
      <c r="F189" s="7">
        <v>44899</v>
      </c>
    </row>
    <row r="190" spans="1:6" x14ac:dyDescent="0.25">
      <c r="A190" s="6">
        <v>893006310</v>
      </c>
      <c r="B190" s="6" t="s">
        <v>302</v>
      </c>
      <c r="C190" s="6" t="s">
        <v>286</v>
      </c>
      <c r="D190">
        <v>135.19999999999999</v>
      </c>
      <c r="E190">
        <v>166.91</v>
      </c>
      <c r="F190" s="7">
        <v>44899</v>
      </c>
    </row>
    <row r="191" spans="1:6" x14ac:dyDescent="0.25">
      <c r="A191" s="6">
        <v>893006313</v>
      </c>
      <c r="B191" s="6" t="s">
        <v>303</v>
      </c>
      <c r="C191" s="6" t="s">
        <v>286</v>
      </c>
      <c r="D191">
        <v>135.19999999999999</v>
      </c>
      <c r="E191">
        <v>166.91</v>
      </c>
      <c r="F191" s="7">
        <v>44899</v>
      </c>
    </row>
    <row r="192" spans="1:6" x14ac:dyDescent="0.25">
      <c r="A192" s="6">
        <v>893006404</v>
      </c>
      <c r="B192" s="6" t="s">
        <v>304</v>
      </c>
      <c r="C192" s="6" t="s">
        <v>286</v>
      </c>
      <c r="D192">
        <v>135.19999999999999</v>
      </c>
      <c r="E192">
        <v>166.91</v>
      </c>
      <c r="F192" s="7">
        <v>44899</v>
      </c>
    </row>
    <row r="193" spans="1:6" x14ac:dyDescent="0.25">
      <c r="A193" s="6">
        <v>893006405</v>
      </c>
      <c r="B193" s="6" t="s">
        <v>305</v>
      </c>
      <c r="C193" s="6" t="s">
        <v>286</v>
      </c>
      <c r="D193">
        <v>135.19999999999999</v>
      </c>
      <c r="E193">
        <v>166.91</v>
      </c>
      <c r="F193" s="7">
        <v>44899</v>
      </c>
    </row>
    <row r="194" spans="1:6" x14ac:dyDescent="0.25">
      <c r="A194" s="6">
        <v>893007310</v>
      </c>
      <c r="B194" s="6" t="s">
        <v>306</v>
      </c>
      <c r="C194" s="6" t="s">
        <v>286</v>
      </c>
      <c r="D194">
        <v>135.19999999999999</v>
      </c>
      <c r="E194">
        <v>166.91</v>
      </c>
      <c r="F194" s="7">
        <v>44899</v>
      </c>
    </row>
    <row r="195" spans="1:6" x14ac:dyDescent="0.25">
      <c r="A195" s="6">
        <v>893007313</v>
      </c>
      <c r="B195" s="6" t="s">
        <v>307</v>
      </c>
      <c r="C195" s="6" t="s">
        <v>286</v>
      </c>
      <c r="D195">
        <v>135.19999999999999</v>
      </c>
      <c r="E195">
        <v>166.91</v>
      </c>
      <c r="F195" s="7">
        <v>44899</v>
      </c>
    </row>
    <row r="196" spans="1:6" x14ac:dyDescent="0.25">
      <c r="A196" s="6">
        <v>893007404</v>
      </c>
      <c r="B196" s="6" t="s">
        <v>308</v>
      </c>
      <c r="C196" s="6" t="s">
        <v>286</v>
      </c>
      <c r="D196">
        <v>135.19999999999999</v>
      </c>
      <c r="E196">
        <v>166.91</v>
      </c>
      <c r="F196" s="7">
        <v>44899</v>
      </c>
    </row>
    <row r="197" spans="1:6" x14ac:dyDescent="0.25">
      <c r="A197" s="6">
        <v>893007405</v>
      </c>
      <c r="B197" s="6" t="s">
        <v>309</v>
      </c>
      <c r="C197" s="6" t="s">
        <v>286</v>
      </c>
      <c r="D197">
        <v>135.19999999999999</v>
      </c>
      <c r="E197">
        <v>166.91</v>
      </c>
      <c r="F197" s="7">
        <v>44899</v>
      </c>
    </row>
    <row r="198" spans="1:6" x14ac:dyDescent="0.25">
      <c r="A198" s="6">
        <v>893011310</v>
      </c>
      <c r="B198" s="6" t="s">
        <v>310</v>
      </c>
      <c r="C198" s="6" t="s">
        <v>311</v>
      </c>
      <c r="D198">
        <v>201.31</v>
      </c>
      <c r="E198">
        <v>248.54</v>
      </c>
      <c r="F198" s="7">
        <v>44899</v>
      </c>
    </row>
    <row r="199" spans="1:6" x14ac:dyDescent="0.25">
      <c r="A199" s="6">
        <v>893011313</v>
      </c>
      <c r="B199" s="6" t="s">
        <v>312</v>
      </c>
      <c r="C199" s="6" t="s">
        <v>311</v>
      </c>
      <c r="D199">
        <v>201.31</v>
      </c>
      <c r="E199">
        <v>248.54</v>
      </c>
      <c r="F199" s="7">
        <v>44899</v>
      </c>
    </row>
    <row r="200" spans="1:6" x14ac:dyDescent="0.25">
      <c r="A200" s="6">
        <v>893011404</v>
      </c>
      <c r="B200" s="6" t="s">
        <v>313</v>
      </c>
      <c r="C200" s="6" t="s">
        <v>311</v>
      </c>
      <c r="D200">
        <v>201.31</v>
      </c>
      <c r="E200">
        <v>248.53</v>
      </c>
      <c r="F200" s="7">
        <v>44899</v>
      </c>
    </row>
    <row r="201" spans="1:6" x14ac:dyDescent="0.25">
      <c r="A201" s="6">
        <v>893011405</v>
      </c>
      <c r="B201" s="6" t="s">
        <v>314</v>
      </c>
      <c r="C201" s="6" t="s">
        <v>311</v>
      </c>
      <c r="D201">
        <v>201.31</v>
      </c>
      <c r="E201">
        <v>248.54</v>
      </c>
      <c r="F201" s="7">
        <v>44899</v>
      </c>
    </row>
    <row r="202" spans="1:6" x14ac:dyDescent="0.25">
      <c r="A202" s="6">
        <v>893012310</v>
      </c>
      <c r="B202" s="6" t="s">
        <v>315</v>
      </c>
      <c r="C202" s="6" t="s">
        <v>311</v>
      </c>
      <c r="D202">
        <v>201.31</v>
      </c>
      <c r="E202">
        <v>248.54</v>
      </c>
      <c r="F202" s="7">
        <v>44899</v>
      </c>
    </row>
    <row r="203" spans="1:6" x14ac:dyDescent="0.25">
      <c r="A203" s="6">
        <v>893012313</v>
      </c>
      <c r="B203" s="6" t="s">
        <v>316</v>
      </c>
      <c r="C203" s="6" t="s">
        <v>311</v>
      </c>
      <c r="D203">
        <v>201.31</v>
      </c>
      <c r="E203">
        <v>248.54</v>
      </c>
      <c r="F203" s="7">
        <v>44899</v>
      </c>
    </row>
    <row r="204" spans="1:6" x14ac:dyDescent="0.25">
      <c r="A204" s="6">
        <v>893012404</v>
      </c>
      <c r="B204" s="6" t="s">
        <v>317</v>
      </c>
      <c r="C204" s="6" t="s">
        <v>311</v>
      </c>
      <c r="D204">
        <v>201.31</v>
      </c>
      <c r="E204">
        <v>248.54</v>
      </c>
      <c r="F204" s="7">
        <v>44899</v>
      </c>
    </row>
    <row r="205" spans="1:6" x14ac:dyDescent="0.25">
      <c r="A205" s="6">
        <v>893012405</v>
      </c>
      <c r="B205" s="6" t="s">
        <v>318</v>
      </c>
      <c r="C205" s="6" t="s">
        <v>311</v>
      </c>
      <c r="D205">
        <v>201.31</v>
      </c>
      <c r="E205">
        <v>248.54</v>
      </c>
      <c r="F205" s="7">
        <v>44899</v>
      </c>
    </row>
    <row r="206" spans="1:6" x14ac:dyDescent="0.25">
      <c r="A206" s="6">
        <v>893014310</v>
      </c>
      <c r="B206" s="6" t="s">
        <v>319</v>
      </c>
      <c r="C206" s="6" t="s">
        <v>311</v>
      </c>
      <c r="D206">
        <v>201.31</v>
      </c>
      <c r="E206">
        <v>248.54</v>
      </c>
      <c r="F206" s="7">
        <v>44899</v>
      </c>
    </row>
    <row r="207" spans="1:6" x14ac:dyDescent="0.25">
      <c r="A207" s="6">
        <v>893014313</v>
      </c>
      <c r="B207" s="6" t="s">
        <v>320</v>
      </c>
      <c r="C207" s="6" t="s">
        <v>311</v>
      </c>
      <c r="D207">
        <v>201.31</v>
      </c>
      <c r="E207">
        <v>248.54</v>
      </c>
      <c r="F207" s="7">
        <v>44899</v>
      </c>
    </row>
    <row r="208" spans="1:6" x14ac:dyDescent="0.25">
      <c r="A208" s="6">
        <v>893014404</v>
      </c>
      <c r="B208" s="6" t="s">
        <v>321</v>
      </c>
      <c r="C208" s="6" t="s">
        <v>311</v>
      </c>
      <c r="D208">
        <v>201.31</v>
      </c>
      <c r="E208">
        <v>248.54</v>
      </c>
      <c r="F208" s="7">
        <v>44899</v>
      </c>
    </row>
    <row r="209" spans="1:6" x14ac:dyDescent="0.25">
      <c r="A209" s="6">
        <v>893014405</v>
      </c>
      <c r="B209" s="6" t="s">
        <v>322</v>
      </c>
      <c r="C209" s="6" t="s">
        <v>311</v>
      </c>
      <c r="D209">
        <v>201.31</v>
      </c>
      <c r="E209">
        <v>248.53</v>
      </c>
      <c r="F209" s="7">
        <v>44899</v>
      </c>
    </row>
    <row r="210" spans="1:6" x14ac:dyDescent="0.25">
      <c r="A210" s="6">
        <v>893015310</v>
      </c>
      <c r="B210" s="6" t="s">
        <v>323</v>
      </c>
      <c r="C210" s="6" t="s">
        <v>311</v>
      </c>
      <c r="D210">
        <v>201.31</v>
      </c>
      <c r="E210">
        <v>248.54</v>
      </c>
      <c r="F210" s="7">
        <v>44899</v>
      </c>
    </row>
    <row r="211" spans="1:6" x14ac:dyDescent="0.25">
      <c r="A211" s="6">
        <v>893015313</v>
      </c>
      <c r="B211" s="6" t="s">
        <v>324</v>
      </c>
      <c r="C211" s="6" t="s">
        <v>311</v>
      </c>
      <c r="D211">
        <v>201.31</v>
      </c>
      <c r="E211">
        <v>248.54</v>
      </c>
      <c r="F211" s="7">
        <v>44899</v>
      </c>
    </row>
    <row r="212" spans="1:6" x14ac:dyDescent="0.25">
      <c r="A212" s="6">
        <v>893015404</v>
      </c>
      <c r="B212" s="6" t="s">
        <v>325</v>
      </c>
      <c r="C212" s="6" t="s">
        <v>311</v>
      </c>
      <c r="D212">
        <v>201.31</v>
      </c>
      <c r="E212">
        <v>248.54</v>
      </c>
      <c r="F212" s="7">
        <v>44899</v>
      </c>
    </row>
    <row r="213" spans="1:6" x14ac:dyDescent="0.25">
      <c r="A213" s="6">
        <v>893015405</v>
      </c>
      <c r="B213" s="6" t="s">
        <v>326</v>
      </c>
      <c r="C213" s="6" t="s">
        <v>311</v>
      </c>
      <c r="D213">
        <v>201.31</v>
      </c>
      <c r="E213">
        <v>248.53</v>
      </c>
      <c r="F213" s="7">
        <v>44899</v>
      </c>
    </row>
    <row r="214" spans="1:6" x14ac:dyDescent="0.25">
      <c r="A214" s="6">
        <v>893016310</v>
      </c>
      <c r="B214" s="6" t="s">
        <v>327</v>
      </c>
      <c r="C214" s="6" t="s">
        <v>311</v>
      </c>
      <c r="D214">
        <v>201.31</v>
      </c>
      <c r="E214">
        <v>248.54</v>
      </c>
      <c r="F214" s="7">
        <v>44899</v>
      </c>
    </row>
    <row r="215" spans="1:6" x14ac:dyDescent="0.25">
      <c r="A215" s="6">
        <v>893016313</v>
      </c>
      <c r="B215" s="6" t="s">
        <v>328</v>
      </c>
      <c r="C215" s="6" t="s">
        <v>311</v>
      </c>
      <c r="D215">
        <v>201.31</v>
      </c>
      <c r="E215">
        <v>248.54</v>
      </c>
      <c r="F215" s="7">
        <v>44899</v>
      </c>
    </row>
    <row r="216" spans="1:6" x14ac:dyDescent="0.25">
      <c r="A216" s="6">
        <v>893016404</v>
      </c>
      <c r="B216" s="6" t="s">
        <v>329</v>
      </c>
      <c r="C216" s="6" t="s">
        <v>311</v>
      </c>
      <c r="D216">
        <v>201.31</v>
      </c>
      <c r="E216">
        <v>248.54</v>
      </c>
      <c r="F216" s="7">
        <v>44899</v>
      </c>
    </row>
    <row r="217" spans="1:6" x14ac:dyDescent="0.25">
      <c r="A217" s="6">
        <v>893016405</v>
      </c>
      <c r="B217" s="6" t="s">
        <v>330</v>
      </c>
      <c r="C217" s="6" t="s">
        <v>311</v>
      </c>
      <c r="D217">
        <v>201.31</v>
      </c>
      <c r="E217">
        <v>248.54</v>
      </c>
      <c r="F217" s="7">
        <v>44899</v>
      </c>
    </row>
    <row r="218" spans="1:6" x14ac:dyDescent="0.25">
      <c r="A218" s="6">
        <v>893017310</v>
      </c>
      <c r="B218" s="6" t="s">
        <v>331</v>
      </c>
      <c r="C218" s="6" t="s">
        <v>311</v>
      </c>
      <c r="D218">
        <v>201.31</v>
      </c>
      <c r="E218">
        <v>248.54</v>
      </c>
      <c r="F218" s="7">
        <v>44899</v>
      </c>
    </row>
    <row r="219" spans="1:6" x14ac:dyDescent="0.25">
      <c r="A219" s="6">
        <v>893017313</v>
      </c>
      <c r="B219" s="6" t="s">
        <v>332</v>
      </c>
      <c r="C219" s="6" t="s">
        <v>311</v>
      </c>
      <c r="D219">
        <v>201.31</v>
      </c>
      <c r="E219">
        <v>248.54</v>
      </c>
      <c r="F219" s="7">
        <v>44899</v>
      </c>
    </row>
    <row r="220" spans="1:6" x14ac:dyDescent="0.25">
      <c r="A220" s="6">
        <v>893017404</v>
      </c>
      <c r="B220" s="6" t="s">
        <v>333</v>
      </c>
      <c r="C220" s="6" t="s">
        <v>311</v>
      </c>
      <c r="D220">
        <v>201.31</v>
      </c>
      <c r="E220">
        <v>248.54</v>
      </c>
      <c r="F220" s="7">
        <v>44899</v>
      </c>
    </row>
    <row r="221" spans="1:6" x14ac:dyDescent="0.25">
      <c r="A221" s="6">
        <v>893017405</v>
      </c>
      <c r="B221" s="6" t="s">
        <v>334</v>
      </c>
      <c r="C221" s="6" t="s">
        <v>311</v>
      </c>
      <c r="D221">
        <v>201.31</v>
      </c>
      <c r="E221">
        <v>248.53</v>
      </c>
      <c r="F221" s="7">
        <v>44899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B7B3C-7F5E-40E2-B77A-B002CB4EB3E6}">
  <dimension ref="A1:S449"/>
  <sheetViews>
    <sheetView zoomScaleNormal="100" workbookViewId="0">
      <selection activeCell="B12" sqref="B12"/>
    </sheetView>
  </sheetViews>
  <sheetFormatPr defaultRowHeight="15" x14ac:dyDescent="0.25"/>
  <cols>
    <col min="1" max="1" width="14.42578125" customWidth="1"/>
    <col min="2" max="2" width="41.28515625" bestFit="1" customWidth="1"/>
    <col min="3" max="3" width="10" bestFit="1" customWidth="1"/>
    <col min="4" max="4" width="13.85546875" bestFit="1" customWidth="1"/>
    <col min="6" max="6" width="12.7109375" bestFit="1" customWidth="1"/>
    <col min="7" max="7" width="6.7109375" bestFit="1" customWidth="1"/>
    <col min="8" max="8" width="30.85546875" bestFit="1" customWidth="1"/>
    <col min="9" max="9" width="17.7109375" customWidth="1"/>
    <col min="10" max="10" width="12.7109375" bestFit="1" customWidth="1"/>
    <col min="11" max="11" width="11.140625" bestFit="1" customWidth="1"/>
    <col min="13" max="14" width="7.5703125" bestFit="1" customWidth="1"/>
    <col min="19" max="20" width="21.5703125" bestFit="1" customWidth="1"/>
  </cols>
  <sheetData>
    <row r="1" spans="1:19" x14ac:dyDescent="0.25">
      <c r="A1" t="s">
        <v>22</v>
      </c>
      <c r="B1" t="s">
        <v>6</v>
      </c>
      <c r="C1" t="s">
        <v>20</v>
      </c>
      <c r="D1" t="s">
        <v>41</v>
      </c>
      <c r="F1" t="s">
        <v>24</v>
      </c>
      <c r="G1" t="s">
        <v>20</v>
      </c>
      <c r="H1" t="s">
        <v>6</v>
      </c>
      <c r="I1" s="1" t="s">
        <v>227</v>
      </c>
      <c r="J1" t="s">
        <v>229</v>
      </c>
      <c r="K1" t="s">
        <v>226</v>
      </c>
      <c r="L1" t="s">
        <v>228</v>
      </c>
      <c r="M1" t="s">
        <v>19</v>
      </c>
      <c r="N1" t="s">
        <v>211</v>
      </c>
      <c r="O1" s="1" t="s">
        <v>212</v>
      </c>
      <c r="P1" s="1" t="s">
        <v>32</v>
      </c>
      <c r="Q1" s="1" t="s">
        <v>33</v>
      </c>
      <c r="R1" s="1" t="s">
        <v>335</v>
      </c>
    </row>
    <row r="2" spans="1:19" x14ac:dyDescent="0.25">
      <c r="F2" t="str">
        <f>CONCATENATE(Module[[#This Row],[Voltage]],Module[[#This Row],[Mod]],Module[[#This Row],[Lens]],Module[[#This Row],[Base]])</f>
        <v>12ADB</v>
      </c>
      <c r="G2">
        <f>Module[[#This Row],[Mod$]]+Module[[#This Row],[Bulb$]]</f>
        <v>187.35</v>
      </c>
      <c r="H2" t="s">
        <v>202</v>
      </c>
      <c r="I2" s="8">
        <v>782500404</v>
      </c>
      <c r="J2">
        <f>VLOOKUP(Module[[#This Row],[Module'#]],Components!$A:$D,4,FALSE)</f>
        <v>187.35</v>
      </c>
      <c r="M2" s="11" t="s">
        <v>200</v>
      </c>
      <c r="N2" t="s">
        <v>209</v>
      </c>
      <c r="O2" s="1"/>
      <c r="P2" s="1" t="s">
        <v>219</v>
      </c>
      <c r="Q2" s="1">
        <v>12</v>
      </c>
      <c r="R2" s="1"/>
    </row>
    <row r="3" spans="1:19" x14ac:dyDescent="0.25">
      <c r="A3" t="s">
        <v>7</v>
      </c>
      <c r="B3" t="s">
        <v>8</v>
      </c>
      <c r="C3">
        <v>0</v>
      </c>
      <c r="F3" t="str">
        <f>CONCATENATE(Module[[#This Row],[Voltage]],Module[[#This Row],[Mod]],Module[[#This Row],[Lens]],Module[[#This Row],[Base]])</f>
        <v>12ADG</v>
      </c>
      <c r="G3">
        <f>Module[[#This Row],[Mod$]]+Module[[#This Row],[Bulb$]]</f>
        <v>187.35</v>
      </c>
      <c r="H3" t="s">
        <v>202</v>
      </c>
      <c r="I3" s="8">
        <v>782100404</v>
      </c>
      <c r="J3">
        <f>VLOOKUP(Module[[#This Row],[Module'#]],Components!$A:$D,4,FALSE)</f>
        <v>187.35</v>
      </c>
      <c r="M3" s="11" t="s">
        <v>201</v>
      </c>
      <c r="N3" t="s">
        <v>209</v>
      </c>
      <c r="O3" s="1"/>
      <c r="P3" s="1" t="s">
        <v>421</v>
      </c>
      <c r="Q3" s="1">
        <v>12</v>
      </c>
      <c r="R3" s="1"/>
      <c r="S3" s="9"/>
    </row>
    <row r="4" spans="1:19" x14ac:dyDescent="0.25">
      <c r="A4" t="s">
        <v>196</v>
      </c>
      <c r="B4" t="s">
        <v>191</v>
      </c>
      <c r="C4">
        <f>VLOOKUP(Base[[#This Row],[Catalog]],Components!$A:$D,4,FALSE)</f>
        <v>63.46</v>
      </c>
      <c r="D4" s="6">
        <v>790530900</v>
      </c>
      <c r="F4" t="str">
        <f>CONCATENATE(Module[[#This Row],[Voltage]],Module[[#This Row],[Mod]],Module[[#This Row],[Lens]],Module[[#This Row],[Base]])</f>
        <v>24ADB</v>
      </c>
      <c r="G4">
        <f>Module[[#This Row],[Mod$]]+Module[[#This Row],[Bulb$]]</f>
        <v>187.35</v>
      </c>
      <c r="H4" t="s">
        <v>202</v>
      </c>
      <c r="I4" s="8">
        <v>782500405</v>
      </c>
      <c r="J4">
        <f>VLOOKUP(Module[[#This Row],[Module'#]],Components!$A:$D,4,FALSE)</f>
        <v>187.35</v>
      </c>
      <c r="M4" s="11" t="s">
        <v>200</v>
      </c>
      <c r="N4" t="s">
        <v>209</v>
      </c>
      <c r="O4" s="1"/>
      <c r="P4" s="1" t="s">
        <v>219</v>
      </c>
      <c r="Q4" s="1">
        <v>24</v>
      </c>
      <c r="R4" s="1"/>
      <c r="S4" s="10"/>
    </row>
    <row r="5" spans="1:19" x14ac:dyDescent="0.25">
      <c r="A5" t="s">
        <v>195</v>
      </c>
      <c r="B5" t="s">
        <v>190</v>
      </c>
      <c r="C5">
        <f>VLOOKUP(Base[[#This Row],[Catalog]],Components!$A:$D,4,FALSE)</f>
        <v>63.46</v>
      </c>
      <c r="D5" s="6">
        <v>790520900</v>
      </c>
      <c r="F5" t="str">
        <f>CONCATENATE(Module[[#This Row],[Voltage]],Module[[#This Row],[Mod]],Module[[#This Row],[Lens]],Module[[#This Row],[Base]])</f>
        <v>24ADG</v>
      </c>
      <c r="G5">
        <f>Module[[#This Row],[Mod$]]+Module[[#This Row],[Bulb$]]</f>
        <v>187.35</v>
      </c>
      <c r="H5" t="s">
        <v>202</v>
      </c>
      <c r="I5" s="8">
        <v>782100405</v>
      </c>
      <c r="J5">
        <f>VLOOKUP(Module[[#This Row],[Module'#]],Components!$A:$D,4,FALSE)</f>
        <v>187.35</v>
      </c>
      <c r="M5" s="11" t="s">
        <v>201</v>
      </c>
      <c r="N5" t="s">
        <v>209</v>
      </c>
      <c r="O5" s="1"/>
      <c r="P5" s="1" t="s">
        <v>421</v>
      </c>
      <c r="Q5" s="1">
        <v>24</v>
      </c>
      <c r="R5" s="1"/>
      <c r="S5" s="9"/>
    </row>
    <row r="6" spans="1:19" x14ac:dyDescent="0.25">
      <c r="A6" t="s">
        <v>9</v>
      </c>
      <c r="B6" t="s">
        <v>192</v>
      </c>
      <c r="C6">
        <f>VLOOKUP(Base[[#This Row],[Catalog]],Components!$A:$D,4,FALSE)</f>
        <v>72.92</v>
      </c>
      <c r="D6" s="6">
        <v>790540900</v>
      </c>
      <c r="F6" t="str">
        <f>CONCATENATE(Module[[#This Row],[Voltage]],Module[[#This Row],[Mod]],Module[[#This Row],[Lens]],Module[[#This Row],[Base]])</f>
        <v>120ADB</v>
      </c>
      <c r="G6">
        <f>Module[[#This Row],[Mod$]]+Module[[#This Row],[Bulb$]]</f>
        <v>187.35</v>
      </c>
      <c r="H6" t="s">
        <v>202</v>
      </c>
      <c r="I6" s="8">
        <v>782500310</v>
      </c>
      <c r="J6">
        <f>VLOOKUP(Module[[#This Row],[Module'#]],Components!$A:$D,4,FALSE)</f>
        <v>187.35</v>
      </c>
      <c r="M6" s="11" t="s">
        <v>200</v>
      </c>
      <c r="N6" t="s">
        <v>209</v>
      </c>
      <c r="O6" s="1"/>
      <c r="P6" s="1" t="s">
        <v>219</v>
      </c>
      <c r="Q6" s="1">
        <v>120</v>
      </c>
      <c r="R6" s="1"/>
      <c r="S6" s="10"/>
    </row>
    <row r="7" spans="1:19" x14ac:dyDescent="0.25">
      <c r="A7" t="s">
        <v>193</v>
      </c>
      <c r="B7" t="s">
        <v>184</v>
      </c>
      <c r="C7">
        <f>VLOOKUP(Base[[#This Row],[Catalog]],Components!$A:$D,4,FALSE)</f>
        <v>96.07</v>
      </c>
      <c r="D7" s="6">
        <v>790541900</v>
      </c>
      <c r="F7" t="str">
        <f>CONCATENATE(Module[[#This Row],[Voltage]],Module[[#This Row],[Mod]],Module[[#This Row],[Lens]],Module[[#This Row],[Base]])</f>
        <v>120ADG</v>
      </c>
      <c r="G7">
        <f>Module[[#This Row],[Mod$]]+Module[[#This Row],[Bulb$]]</f>
        <v>187.35</v>
      </c>
      <c r="H7" t="s">
        <v>202</v>
      </c>
      <c r="I7" s="8">
        <v>782100310</v>
      </c>
      <c r="J7">
        <f>VLOOKUP(Module[[#This Row],[Module'#]],Components!$A:$D,4,FALSE)</f>
        <v>187.35</v>
      </c>
      <c r="M7" s="11" t="s">
        <v>201</v>
      </c>
      <c r="N7" t="s">
        <v>209</v>
      </c>
      <c r="O7" s="1"/>
      <c r="P7" s="1" t="s">
        <v>421</v>
      </c>
      <c r="Q7" s="1">
        <v>120</v>
      </c>
      <c r="R7" s="1"/>
      <c r="S7" s="9"/>
    </row>
    <row r="8" spans="1:19" x14ac:dyDescent="0.25">
      <c r="A8" t="s">
        <v>10</v>
      </c>
      <c r="B8" t="s">
        <v>185</v>
      </c>
      <c r="C8">
        <f>VLOOKUP(Base[[#This Row],[Catalog]],Components!$A:$D,4,FALSE)</f>
        <v>105.51</v>
      </c>
      <c r="D8" s="6">
        <v>790542900</v>
      </c>
      <c r="F8" t="str">
        <f>CONCATENATE(Module[[#This Row],[Voltage]],Module[[#This Row],[Mod]],Module[[#This Row],[Lens]],Module[[#This Row],[Base]])</f>
        <v>240ADB</v>
      </c>
      <c r="G8">
        <f>Module[[#This Row],[Mod$]]+Module[[#This Row],[Bulb$]]</f>
        <v>187.35</v>
      </c>
      <c r="H8" t="s">
        <v>202</v>
      </c>
      <c r="I8" s="8">
        <v>782500313</v>
      </c>
      <c r="J8">
        <f>VLOOKUP(Module[[#This Row],[Module'#]],Components!$A:$D,4,FALSE)</f>
        <v>187.35</v>
      </c>
      <c r="M8" s="11" t="s">
        <v>200</v>
      </c>
      <c r="N8" t="s">
        <v>209</v>
      </c>
      <c r="O8" s="1"/>
      <c r="P8" s="1" t="s">
        <v>219</v>
      </c>
      <c r="Q8" s="1">
        <v>240</v>
      </c>
      <c r="R8" s="1"/>
      <c r="S8" s="10"/>
    </row>
    <row r="9" spans="1:19" x14ac:dyDescent="0.25">
      <c r="A9" t="s">
        <v>11</v>
      </c>
      <c r="B9" t="s">
        <v>186</v>
      </c>
      <c r="C9">
        <f>VLOOKUP(Base[[#This Row],[Catalog]],Components!$A:$D,4,FALSE)</f>
        <v>116.93</v>
      </c>
      <c r="D9" s="6">
        <v>790543900</v>
      </c>
      <c r="F9" t="str">
        <f>CONCATENATE(Module[[#This Row],[Voltage]],Module[[#This Row],[Mod]],Module[[#This Row],[Lens]],Module[[#This Row],[Base]])</f>
        <v>240ADG</v>
      </c>
      <c r="G9">
        <f>Module[[#This Row],[Mod$]]+Module[[#This Row],[Bulb$]]</f>
        <v>187.35</v>
      </c>
      <c r="H9" t="s">
        <v>202</v>
      </c>
      <c r="I9" s="8">
        <v>782100313</v>
      </c>
      <c r="J9">
        <f>VLOOKUP(Module[[#This Row],[Module'#]],Components!$A:$D,4,FALSE)</f>
        <v>187.35</v>
      </c>
      <c r="M9" s="11" t="s">
        <v>201</v>
      </c>
      <c r="N9" t="s">
        <v>209</v>
      </c>
      <c r="O9" s="1"/>
      <c r="P9" s="1" t="s">
        <v>421</v>
      </c>
      <c r="Q9" s="1">
        <v>240</v>
      </c>
      <c r="R9" s="1"/>
    </row>
    <row r="10" spans="1:19" x14ac:dyDescent="0.25">
      <c r="A10" t="s">
        <v>13</v>
      </c>
      <c r="B10" t="s">
        <v>187</v>
      </c>
      <c r="C10">
        <f>VLOOKUP(Base[[#This Row],[Catalog]],Components!$A:$D,4,FALSE)</f>
        <v>127.41</v>
      </c>
      <c r="D10" s="6">
        <v>790544900</v>
      </c>
      <c r="F10" t="str">
        <f>CONCATENATE(Module[[#This Row],[Voltage]],Module[[#This Row],[Mod]],Module[[#This Row],[Lens]],Module[[#This Row],[Base]])</f>
        <v>12ASB</v>
      </c>
      <c r="G10" s="1">
        <f>Module[[#This Row],[Mod$]]+Module[[#This Row],[Bulb$]]</f>
        <v>156.66999999999999</v>
      </c>
      <c r="H10" s="1" t="s">
        <v>203</v>
      </c>
      <c r="I10" s="1">
        <v>781500404</v>
      </c>
      <c r="J10" s="1">
        <f>VLOOKUP(Module[[#This Row],[Module'#]],Components!$A:$D,4,FALSE)</f>
        <v>156.66999999999999</v>
      </c>
      <c r="K10" s="1"/>
      <c r="L10" s="1"/>
      <c r="M10" s="11" t="s">
        <v>200</v>
      </c>
      <c r="N10" s="8" t="s">
        <v>210</v>
      </c>
      <c r="O10" s="1"/>
      <c r="P10" s="1" t="s">
        <v>219</v>
      </c>
      <c r="Q10" s="1">
        <v>12</v>
      </c>
      <c r="R10" s="1"/>
    </row>
    <row r="11" spans="1:19" x14ac:dyDescent="0.25">
      <c r="A11" t="s">
        <v>14</v>
      </c>
      <c r="B11" t="s">
        <v>188</v>
      </c>
      <c r="C11">
        <f>VLOOKUP(Base[[#This Row],[Catalog]],Components!$A:$D,4,FALSE)</f>
        <v>260.85000000000002</v>
      </c>
      <c r="D11" s="6">
        <v>790582900</v>
      </c>
      <c r="F11" t="str">
        <f>CONCATENATE(Module[[#This Row],[Voltage]],Module[[#This Row],[Mod]],Module[[#This Row],[Lens]],Module[[#This Row],[Base]])</f>
        <v>12ASG</v>
      </c>
      <c r="G11" s="1">
        <f>Module[[#This Row],[Mod$]]+Module[[#This Row],[Bulb$]]</f>
        <v>156.66999999999999</v>
      </c>
      <c r="H11" s="1" t="s">
        <v>203</v>
      </c>
      <c r="I11" s="1">
        <v>781100404</v>
      </c>
      <c r="J11" s="1">
        <f>VLOOKUP(Module[[#This Row],[Module'#]],Components!$A:$D,4,FALSE)</f>
        <v>156.66999999999999</v>
      </c>
      <c r="K11" s="1"/>
      <c r="L11" s="1"/>
      <c r="M11" s="11" t="s">
        <v>201</v>
      </c>
      <c r="N11" s="8" t="s">
        <v>210</v>
      </c>
      <c r="O11" s="1"/>
      <c r="P11" s="1" t="s">
        <v>219</v>
      </c>
      <c r="Q11" s="1">
        <v>12</v>
      </c>
      <c r="R11" s="1"/>
    </row>
    <row r="12" spans="1:19" x14ac:dyDescent="0.25">
      <c r="A12" t="s">
        <v>15</v>
      </c>
      <c r="B12" t="s">
        <v>412</v>
      </c>
      <c r="C12">
        <v>0</v>
      </c>
      <c r="D12" s="6">
        <v>790583900</v>
      </c>
      <c r="F12" t="str">
        <f>CONCATENATE(Module[[#This Row],[Voltage]],Module[[#This Row],[Mod]],Module[[#This Row],[Lens]],Module[[#This Row],[Base]])</f>
        <v>24ASB</v>
      </c>
      <c r="G12" s="1">
        <f>Module[[#This Row],[Mod$]]+Module[[#This Row],[Bulb$]]</f>
        <v>156.66999999999999</v>
      </c>
      <c r="H12" s="1" t="s">
        <v>203</v>
      </c>
      <c r="I12" s="1">
        <v>781500405</v>
      </c>
      <c r="J12" s="1">
        <f>VLOOKUP(Module[[#This Row],[Module'#]],Components!$A:$D,4,FALSE)</f>
        <v>156.66999999999999</v>
      </c>
      <c r="K12" s="1"/>
      <c r="L12" s="1"/>
      <c r="M12" s="11" t="s">
        <v>200</v>
      </c>
      <c r="N12" s="8" t="s">
        <v>210</v>
      </c>
      <c r="O12" s="1"/>
      <c r="P12" s="1" t="s">
        <v>219</v>
      </c>
      <c r="Q12" s="1">
        <v>24</v>
      </c>
      <c r="R12" s="1"/>
    </row>
    <row r="13" spans="1:19" x14ac:dyDescent="0.25">
      <c r="A13" t="s">
        <v>194</v>
      </c>
      <c r="B13" t="s">
        <v>189</v>
      </c>
      <c r="C13">
        <f>VLOOKUP(Base[[#This Row],[Catalog]],Components!$A:$D,4,FALSE)</f>
        <v>287.3</v>
      </c>
      <c r="D13" s="6">
        <v>790584900</v>
      </c>
      <c r="F13" t="str">
        <f>CONCATENATE(Module[[#This Row],[Voltage]],Module[[#This Row],[Mod]],Module[[#This Row],[Lens]],Module[[#This Row],[Base]])</f>
        <v>24ASG</v>
      </c>
      <c r="G13" s="1">
        <f>Module[[#This Row],[Mod$]]+Module[[#This Row],[Bulb$]]</f>
        <v>156.66999999999999</v>
      </c>
      <c r="H13" s="1" t="s">
        <v>203</v>
      </c>
      <c r="I13" s="1">
        <v>781100405</v>
      </c>
      <c r="J13" s="1">
        <f>VLOOKUP(Module[[#This Row],[Module'#]],Components!$A:$D,4,FALSE)</f>
        <v>156.66999999999999</v>
      </c>
      <c r="K13" s="1"/>
      <c r="L13" s="1"/>
      <c r="M13" s="11" t="s">
        <v>201</v>
      </c>
      <c r="N13" s="8" t="s">
        <v>210</v>
      </c>
      <c r="O13" s="1"/>
      <c r="P13" s="1" t="s">
        <v>219</v>
      </c>
      <c r="Q13" s="1">
        <v>24</v>
      </c>
      <c r="R13" s="1"/>
    </row>
    <row r="14" spans="1:19" x14ac:dyDescent="0.25">
      <c r="F14" t="str">
        <f>CONCATENATE(Module[[#This Row],[Voltage]],Module[[#This Row],[Mod]],Module[[#This Row],[Lens]],Module[[#This Row],[Base]])</f>
        <v>120ASB</v>
      </c>
      <c r="G14" s="1">
        <f>Module[[#This Row],[Mod$]]+Module[[#This Row],[Bulb$]]</f>
        <v>156.66999999999999</v>
      </c>
      <c r="H14" s="1" t="s">
        <v>203</v>
      </c>
      <c r="I14" s="1">
        <v>781500310</v>
      </c>
      <c r="J14" s="1">
        <f>VLOOKUP(Module[[#This Row],[Module'#]],Components!$A:$D,4,FALSE)</f>
        <v>156.66999999999999</v>
      </c>
      <c r="K14" s="1"/>
      <c r="L14" s="1"/>
      <c r="M14" s="11" t="s">
        <v>200</v>
      </c>
      <c r="N14" s="8" t="s">
        <v>210</v>
      </c>
      <c r="O14" s="1"/>
      <c r="P14" s="1" t="s">
        <v>219</v>
      </c>
      <c r="Q14" s="1">
        <v>120</v>
      </c>
      <c r="R14" s="1"/>
    </row>
    <row r="15" spans="1:19" x14ac:dyDescent="0.25">
      <c r="F15" t="str">
        <f>CONCATENATE(Module[[#This Row],[Voltage]],Module[[#This Row],[Mod]],Module[[#This Row],[Lens]],Module[[#This Row],[Base]])</f>
        <v>120ASG</v>
      </c>
      <c r="G15" s="1">
        <f>Module[[#This Row],[Mod$]]+Module[[#This Row],[Bulb$]]</f>
        <v>156.66999999999999</v>
      </c>
      <c r="H15" s="1" t="s">
        <v>203</v>
      </c>
      <c r="I15" s="1">
        <v>781100310</v>
      </c>
      <c r="J15" s="1">
        <f>VLOOKUP(Module[[#This Row],[Module'#]],Components!$A:$D,4,FALSE)</f>
        <v>156.66999999999999</v>
      </c>
      <c r="K15" s="1"/>
      <c r="L15" s="1"/>
      <c r="M15" s="11" t="s">
        <v>201</v>
      </c>
      <c r="N15" s="8" t="s">
        <v>210</v>
      </c>
      <c r="O15" s="1"/>
      <c r="P15" s="1" t="s">
        <v>219</v>
      </c>
      <c r="Q15" s="1">
        <v>120</v>
      </c>
      <c r="R15" s="1"/>
    </row>
    <row r="16" spans="1:19" x14ac:dyDescent="0.25">
      <c r="A16" t="s">
        <v>197</v>
      </c>
      <c r="B16" t="s">
        <v>6</v>
      </c>
      <c r="C16" t="s">
        <v>20</v>
      </c>
      <c r="D16" t="s">
        <v>41</v>
      </c>
      <c r="F16" t="str">
        <f>CONCATENATE(Module[[#This Row],[Voltage]],Module[[#This Row],[Mod]],Module[[#This Row],[Lens]],Module[[#This Row],[Base]])</f>
        <v>240ASB</v>
      </c>
      <c r="G16" s="1">
        <f>Module[[#This Row],[Mod$]]+Module[[#This Row],[Bulb$]]</f>
        <v>156.66999999999999</v>
      </c>
      <c r="H16" s="1" t="s">
        <v>203</v>
      </c>
      <c r="I16" s="1">
        <v>781500313</v>
      </c>
      <c r="J16" s="1">
        <f>VLOOKUP(Module[[#This Row],[Module'#]],Components!$A:$D,4,FALSE)</f>
        <v>156.66999999999999</v>
      </c>
      <c r="K16" s="1"/>
      <c r="L16" s="1"/>
      <c r="M16" s="11" t="s">
        <v>200</v>
      </c>
      <c r="N16" s="8" t="s">
        <v>210</v>
      </c>
      <c r="O16" s="1"/>
      <c r="P16" s="1" t="s">
        <v>219</v>
      </c>
      <c r="Q16" s="1">
        <v>240</v>
      </c>
      <c r="R16" s="1"/>
    </row>
    <row r="17" spans="1:18" x14ac:dyDescent="0.25">
      <c r="F17" t="str">
        <f>CONCATENATE(Module[[#This Row],[Voltage]],Module[[#This Row],[Mod]],Module[[#This Row],[Lens]],Module[[#This Row],[Base]])</f>
        <v>240ASG</v>
      </c>
      <c r="G17" s="1">
        <f>Module[[#This Row],[Mod$]]+Module[[#This Row],[Bulb$]]</f>
        <v>156.66999999999999</v>
      </c>
      <c r="H17" s="1" t="s">
        <v>203</v>
      </c>
      <c r="I17" s="1">
        <v>781100313</v>
      </c>
      <c r="J17" s="1">
        <f>VLOOKUP(Module[[#This Row],[Module'#]],Components!$A:$D,4,FALSE)</f>
        <v>156.66999999999999</v>
      </c>
      <c r="K17" s="1"/>
      <c r="L17" s="1"/>
      <c r="M17" s="11" t="s">
        <v>201</v>
      </c>
      <c r="N17" s="8" t="s">
        <v>210</v>
      </c>
      <c r="O17" s="1"/>
      <c r="P17" s="1" t="s">
        <v>219</v>
      </c>
      <c r="Q17" s="1">
        <v>240</v>
      </c>
      <c r="R17" s="1"/>
    </row>
    <row r="18" spans="1:18" x14ac:dyDescent="0.25">
      <c r="A18" t="s">
        <v>200</v>
      </c>
      <c r="B18" t="s">
        <v>198</v>
      </c>
      <c r="C18">
        <f>VLOOKUP(Color[[#This Row],[Catalog]],Components!$A:$D,4,FALSE)</f>
        <v>7.73</v>
      </c>
      <c r="D18" s="6">
        <v>698803003</v>
      </c>
      <c r="F18" t="str">
        <f>CONCATENATE(Module[[#This Row],[Voltage]],Module[[#This Row],[Mod]],Module[[#This Row],[Lens]],Module[[#This Row],[Base]])</f>
        <v>12B3B</v>
      </c>
      <c r="G18">
        <f>Module[[#This Row],[Mod$]]+Module[[#This Row],[Bulb$]]</f>
        <v>216.55</v>
      </c>
      <c r="H18" t="s">
        <v>444</v>
      </c>
      <c r="I18" s="8">
        <v>770006405</v>
      </c>
      <c r="J18">
        <f>VLOOKUP(Module[[#This Row],[Module'#]],Components!$A:$D,4,FALSE)</f>
        <v>216.55</v>
      </c>
      <c r="M18" s="11" t="s">
        <v>200</v>
      </c>
      <c r="N18" t="s">
        <v>200</v>
      </c>
      <c r="O18" s="1">
        <v>3</v>
      </c>
      <c r="P18" s="1" t="s">
        <v>213</v>
      </c>
      <c r="Q18" s="1">
        <v>12</v>
      </c>
      <c r="R18" s="1" t="str">
        <f>CONCATENATE(Module[[#This Row],[Mod]],Module[[#This Row],[Lens]])</f>
        <v>B3</v>
      </c>
    </row>
    <row r="19" spans="1:18" x14ac:dyDescent="0.25">
      <c r="A19" t="s">
        <v>201</v>
      </c>
      <c r="B19" t="s">
        <v>199</v>
      </c>
      <c r="C19">
        <f>VLOOKUP(Color[[#This Row],[Catalog]],Components!$A:$D,4,FALSE)</f>
        <v>7.73</v>
      </c>
      <c r="D19" s="6">
        <v>698803002</v>
      </c>
      <c r="F19" t="str">
        <f>CONCATENATE(Module[[#This Row],[Voltage]],Module[[#This Row],[Mod]],Module[[#This Row],[Lens]],Module[[#This Row],[Base]])</f>
        <v>12B3G</v>
      </c>
      <c r="G19">
        <f>Module[[#This Row],[Mod$]]+Module[[#This Row],[Bulb$]]</f>
        <v>216.55</v>
      </c>
      <c r="H19" t="s">
        <v>444</v>
      </c>
      <c r="I19" s="8">
        <v>770006405</v>
      </c>
      <c r="J19">
        <f>VLOOKUP(Module[[#This Row],[Module'#]],Components!$A:$D,4,FALSE)</f>
        <v>216.55</v>
      </c>
      <c r="M19" s="11" t="s">
        <v>201</v>
      </c>
      <c r="N19" t="s">
        <v>200</v>
      </c>
      <c r="O19" s="1">
        <v>3</v>
      </c>
      <c r="P19" s="1" t="s">
        <v>213</v>
      </c>
      <c r="Q19" s="1">
        <v>12</v>
      </c>
      <c r="R19" s="1" t="str">
        <f>CONCATENATE(Module[[#This Row],[Mod]],Module[[#This Row],[Lens]])</f>
        <v>B3</v>
      </c>
    </row>
    <row r="20" spans="1:18" x14ac:dyDescent="0.25">
      <c r="F20" t="str">
        <f>CONCATENATE(Module[[#This Row],[Voltage]],Module[[#This Row],[Mod]],Module[[#This Row],[Lens]],Module[[#This Row],[Base]])</f>
        <v>12B4B</v>
      </c>
      <c r="G20">
        <f>Module[[#This Row],[Mod$]]+Module[[#This Row],[Bulb$]]</f>
        <v>216.55</v>
      </c>
      <c r="H20" t="s">
        <v>452</v>
      </c>
      <c r="I20" s="8">
        <v>770002405</v>
      </c>
      <c r="J20">
        <f>VLOOKUP(Module[[#This Row],[Module'#]],Components!$A:$D,4,FALSE)</f>
        <v>216.55</v>
      </c>
      <c r="M20" s="11" t="s">
        <v>200</v>
      </c>
      <c r="N20" t="s">
        <v>200</v>
      </c>
      <c r="O20" s="1">
        <v>4</v>
      </c>
      <c r="P20" s="1" t="s">
        <v>214</v>
      </c>
      <c r="Q20" s="1">
        <v>12</v>
      </c>
      <c r="R20" s="1" t="str">
        <f>CONCATENATE(Module[[#This Row],[Mod]],Module[[#This Row],[Lens]])</f>
        <v>B4</v>
      </c>
    </row>
    <row r="21" spans="1:18" x14ac:dyDescent="0.25">
      <c r="F21" t="str">
        <f>CONCATENATE(Module[[#This Row],[Voltage]],Module[[#This Row],[Mod]],Module[[#This Row],[Lens]],Module[[#This Row],[Base]])</f>
        <v>12B4G</v>
      </c>
      <c r="G21">
        <f>Module[[#This Row],[Mod$]]+Module[[#This Row],[Bulb$]]</f>
        <v>216.55</v>
      </c>
      <c r="H21" t="s">
        <v>452</v>
      </c>
      <c r="I21" s="8">
        <v>770002405</v>
      </c>
      <c r="J21">
        <f>VLOOKUP(Module[[#This Row],[Module'#]],Components!$A:$D,4,FALSE)</f>
        <v>216.55</v>
      </c>
      <c r="M21" s="11" t="s">
        <v>201</v>
      </c>
      <c r="N21" t="s">
        <v>200</v>
      </c>
      <c r="O21" s="1">
        <v>4</v>
      </c>
      <c r="P21" s="1" t="s">
        <v>214</v>
      </c>
      <c r="Q21" s="1">
        <v>12</v>
      </c>
      <c r="R21" s="1" t="str">
        <f>CONCATENATE(Module[[#This Row],[Mod]],Module[[#This Row],[Lens]])</f>
        <v>B4</v>
      </c>
    </row>
    <row r="22" spans="1:18" x14ac:dyDescent="0.25">
      <c r="F22" t="str">
        <f>CONCATENATE(Module[[#This Row],[Voltage]],Module[[#This Row],[Mod]],Module[[#This Row],[Lens]],Module[[#This Row],[Base]])</f>
        <v>12B5B</v>
      </c>
      <c r="G22">
        <f>Module[[#This Row],[Mod$]]+Module[[#This Row],[Bulb$]]</f>
        <v>216.55</v>
      </c>
      <c r="H22" t="s">
        <v>426</v>
      </c>
      <c r="I22" s="8">
        <v>770001405</v>
      </c>
      <c r="J22">
        <f>VLOOKUP(Module[[#This Row],[Module'#]],Components!$A:$D,4,FALSE)</f>
        <v>216.55</v>
      </c>
      <c r="M22" s="11" t="s">
        <v>200</v>
      </c>
      <c r="N22" t="s">
        <v>200</v>
      </c>
      <c r="O22" s="1">
        <v>5</v>
      </c>
      <c r="P22" s="1" t="s">
        <v>215</v>
      </c>
      <c r="Q22" s="1">
        <v>12</v>
      </c>
      <c r="R22" s="1" t="str">
        <f>CONCATENATE(Module[[#This Row],[Mod]],Module[[#This Row],[Lens]])</f>
        <v>B5</v>
      </c>
    </row>
    <row r="23" spans="1:18" x14ac:dyDescent="0.25">
      <c r="A23" t="s">
        <v>365</v>
      </c>
      <c r="B23" t="s">
        <v>6</v>
      </c>
      <c r="F23" t="str">
        <f>CONCATENATE(Module[[#This Row],[Voltage]],Module[[#This Row],[Mod]],Module[[#This Row],[Lens]],Module[[#This Row],[Base]])</f>
        <v>12B5G</v>
      </c>
      <c r="G23">
        <f>Module[[#This Row],[Mod$]]+Module[[#This Row],[Bulb$]]</f>
        <v>216.55</v>
      </c>
      <c r="H23" t="s">
        <v>426</v>
      </c>
      <c r="I23" s="8">
        <v>770001405</v>
      </c>
      <c r="J23">
        <f>VLOOKUP(Module[[#This Row],[Module'#]],Components!$A:$D,4,FALSE)</f>
        <v>216.55</v>
      </c>
      <c r="M23" s="11" t="s">
        <v>201</v>
      </c>
      <c r="N23" t="s">
        <v>200</v>
      </c>
      <c r="O23" s="1">
        <v>5</v>
      </c>
      <c r="P23" s="1" t="s">
        <v>215</v>
      </c>
      <c r="Q23" s="1">
        <v>12</v>
      </c>
      <c r="R23" s="1" t="str">
        <f>CONCATENATE(Module[[#This Row],[Mod]],Module[[#This Row],[Lens]])</f>
        <v>B5</v>
      </c>
    </row>
    <row r="24" spans="1:18" x14ac:dyDescent="0.25">
      <c r="F24" t="str">
        <f>CONCATENATE(Module[[#This Row],[Voltage]],Module[[#This Row],[Mod]],Module[[#This Row],[Lens]],Module[[#This Row],[Base]])</f>
        <v>12B6B</v>
      </c>
      <c r="G24">
        <f>Module[[#This Row],[Mod$]]+Module[[#This Row],[Bulb$]]</f>
        <v>216.55</v>
      </c>
      <c r="H24" t="s">
        <v>432</v>
      </c>
      <c r="I24" s="8">
        <v>770005405</v>
      </c>
      <c r="J24">
        <f>VLOOKUP(Module[[#This Row],[Module'#]],Components!$A:$D,4,FALSE)</f>
        <v>216.55</v>
      </c>
      <c r="M24" s="11" t="s">
        <v>200</v>
      </c>
      <c r="N24" t="s">
        <v>200</v>
      </c>
      <c r="O24" s="1">
        <v>6</v>
      </c>
      <c r="P24" s="1" t="s">
        <v>216</v>
      </c>
      <c r="Q24" s="1">
        <v>12</v>
      </c>
      <c r="R24" s="1" t="str">
        <f>CONCATENATE(Module[[#This Row],[Mod]],Module[[#This Row],[Lens]])</f>
        <v>B6</v>
      </c>
    </row>
    <row r="25" spans="1:18" x14ac:dyDescent="0.25">
      <c r="A25">
        <v>12</v>
      </c>
      <c r="B25" t="s">
        <v>361</v>
      </c>
      <c r="F25" t="str">
        <f>CONCATENATE(Module[[#This Row],[Voltage]],Module[[#This Row],[Mod]],Module[[#This Row],[Lens]],Module[[#This Row],[Base]])</f>
        <v>12B6G</v>
      </c>
      <c r="G25">
        <f>Module[[#This Row],[Mod$]]+Module[[#This Row],[Bulb$]]</f>
        <v>216.55</v>
      </c>
      <c r="H25" t="s">
        <v>432</v>
      </c>
      <c r="I25" s="8">
        <v>770005405</v>
      </c>
      <c r="J25">
        <f>VLOOKUP(Module[[#This Row],[Module'#]],Components!$A:$D,4,FALSE)</f>
        <v>216.55</v>
      </c>
      <c r="M25" s="11" t="s">
        <v>201</v>
      </c>
      <c r="N25" t="s">
        <v>200</v>
      </c>
      <c r="O25" s="1">
        <v>6</v>
      </c>
      <c r="P25" s="1" t="s">
        <v>216</v>
      </c>
      <c r="Q25" s="1">
        <v>12</v>
      </c>
      <c r="R25" s="1" t="str">
        <f>CONCATENATE(Module[[#This Row],[Mod]],Module[[#This Row],[Lens]])</f>
        <v>B6</v>
      </c>
    </row>
    <row r="26" spans="1:18" x14ac:dyDescent="0.25">
      <c r="A26">
        <v>24</v>
      </c>
      <c r="B26" t="s">
        <v>362</v>
      </c>
      <c r="F26" t="str">
        <f>CONCATENATE(Module[[#This Row],[Voltage]],Module[[#This Row],[Mod]],Module[[#This Row],[Lens]],Module[[#This Row],[Base]])</f>
        <v>12B7B</v>
      </c>
      <c r="G26" s="1">
        <f>Module[[#This Row],[Mod$]]+Module[[#This Row],[Bulb$]]</f>
        <v>216.55</v>
      </c>
      <c r="H26" s="1" t="s">
        <v>438</v>
      </c>
      <c r="I26" s="8">
        <v>770004405</v>
      </c>
      <c r="J26" s="1">
        <f>VLOOKUP(Module[[#This Row],[Module'#]],Components!$A:$D,4,FALSE)</f>
        <v>216.55</v>
      </c>
      <c r="K26" s="1"/>
      <c r="L26" s="1"/>
      <c r="M26" s="11" t="s">
        <v>200</v>
      </c>
      <c r="N26" s="8" t="s">
        <v>200</v>
      </c>
      <c r="O26" s="1">
        <v>7</v>
      </c>
      <c r="P26" s="1" t="s">
        <v>217</v>
      </c>
      <c r="Q26" s="1">
        <v>12</v>
      </c>
      <c r="R26" s="1" t="str">
        <f>CONCATENATE(Module[[#This Row],[Mod]],Module[[#This Row],[Lens]])</f>
        <v>B7</v>
      </c>
    </row>
    <row r="27" spans="1:18" x14ac:dyDescent="0.25">
      <c r="A27">
        <v>120</v>
      </c>
      <c r="B27" t="s">
        <v>363</v>
      </c>
      <c r="F27" t="str">
        <f>CONCATENATE(Module[[#This Row],[Voltage]],Module[[#This Row],[Mod]],Module[[#This Row],[Lens]],Module[[#This Row],[Base]])</f>
        <v>12B7G</v>
      </c>
      <c r="G27" s="1">
        <f>Module[[#This Row],[Mod$]]+Module[[#This Row],[Bulb$]]</f>
        <v>216.55</v>
      </c>
      <c r="H27" s="1" t="s">
        <v>438</v>
      </c>
      <c r="I27" s="8">
        <v>770004405</v>
      </c>
      <c r="J27" s="1">
        <f>VLOOKUP(Module[[#This Row],[Module'#]],Components!$A:$D,4,FALSE)</f>
        <v>216.55</v>
      </c>
      <c r="K27" s="1"/>
      <c r="L27" s="1"/>
      <c r="M27" s="11" t="s">
        <v>201</v>
      </c>
      <c r="N27" s="8" t="s">
        <v>200</v>
      </c>
      <c r="O27" s="1">
        <v>7</v>
      </c>
      <c r="P27" s="1" t="s">
        <v>217</v>
      </c>
      <c r="Q27" s="1">
        <v>12</v>
      </c>
      <c r="R27" s="1" t="str">
        <f>CONCATENATE(Module[[#This Row],[Mod]],Module[[#This Row],[Lens]])</f>
        <v>B7</v>
      </c>
    </row>
    <row r="28" spans="1:18" x14ac:dyDescent="0.25">
      <c r="A28">
        <v>240</v>
      </c>
      <c r="B28" t="s">
        <v>364</v>
      </c>
      <c r="F28" t="str">
        <f>CONCATENATE(Module[[#This Row],[Voltage]],Module[[#This Row],[Mod]],Module[[#This Row],[Lens]],Module[[#This Row],[Base]])</f>
        <v>12B8B</v>
      </c>
      <c r="G28" s="1">
        <f>Module[[#This Row],[Mod$]]+Module[[#This Row],[Bulb$]]</f>
        <v>216.55</v>
      </c>
      <c r="H28" s="1" t="s">
        <v>458</v>
      </c>
      <c r="I28" s="8">
        <v>770007405</v>
      </c>
      <c r="J28" s="1">
        <f>VLOOKUP(Module[[#This Row],[Module'#]],Components!$A:$D,4,FALSE)</f>
        <v>216.55</v>
      </c>
      <c r="K28" s="1"/>
      <c r="L28" s="1"/>
      <c r="M28" s="11" t="s">
        <v>200</v>
      </c>
      <c r="N28" s="8" t="s">
        <v>200</v>
      </c>
      <c r="O28" s="1">
        <v>8</v>
      </c>
      <c r="P28" s="1" t="s">
        <v>218</v>
      </c>
      <c r="Q28" s="1">
        <v>12</v>
      </c>
      <c r="R28" s="1" t="str">
        <f>CONCATENATE(Module[[#This Row],[Mod]],Module[[#This Row],[Lens]])</f>
        <v>B8</v>
      </c>
    </row>
    <row r="29" spans="1:18" x14ac:dyDescent="0.25">
      <c r="F29" t="str">
        <f>CONCATENATE(Module[[#This Row],[Voltage]],Module[[#This Row],[Mod]],Module[[#This Row],[Lens]],Module[[#This Row],[Base]])</f>
        <v>12B8G</v>
      </c>
      <c r="G29" s="1">
        <f>Module[[#This Row],[Mod$]]+Module[[#This Row],[Bulb$]]</f>
        <v>216.55</v>
      </c>
      <c r="H29" s="1" t="s">
        <v>458</v>
      </c>
      <c r="I29" s="8">
        <v>770007405</v>
      </c>
      <c r="J29" s="1">
        <f>VLOOKUP(Module[[#This Row],[Module'#]],Components!$A:$D,4,FALSE)</f>
        <v>216.55</v>
      </c>
      <c r="K29" s="1"/>
      <c r="L29" s="1"/>
      <c r="M29" s="11" t="s">
        <v>201</v>
      </c>
      <c r="N29" s="8" t="s">
        <v>200</v>
      </c>
      <c r="O29" s="1">
        <v>8</v>
      </c>
      <c r="P29" s="1" t="s">
        <v>218</v>
      </c>
      <c r="Q29" s="1">
        <v>12</v>
      </c>
      <c r="R29" s="1" t="str">
        <f>CONCATENATE(Module[[#This Row],[Mod]],Module[[#This Row],[Lens]])</f>
        <v>B8</v>
      </c>
    </row>
    <row r="30" spans="1:18" x14ac:dyDescent="0.25">
      <c r="F30" t="str">
        <f>CONCATENATE(Module[[#This Row],[Voltage]],Module[[#This Row],[Mod]],Module[[#This Row],[Lens]],Module[[#This Row],[Base]])</f>
        <v>24B3B</v>
      </c>
      <c r="G30" s="8">
        <f>Module[[#This Row],[Mod$]]+Module[[#This Row],[Bulb$]]</f>
        <v>216.55</v>
      </c>
      <c r="H30" t="s">
        <v>444</v>
      </c>
      <c r="I30" s="1">
        <v>770006405</v>
      </c>
      <c r="J30" s="1">
        <f>VLOOKUP(Module[[#This Row],[Module'#]],Components!$A:$D,4,FALSE)</f>
        <v>216.55</v>
      </c>
      <c r="K30" s="1"/>
      <c r="L30" s="1"/>
      <c r="M30" s="11" t="s">
        <v>200</v>
      </c>
      <c r="N30" s="8" t="s">
        <v>200</v>
      </c>
      <c r="O30" s="1">
        <v>3</v>
      </c>
      <c r="P30" s="1" t="s">
        <v>213</v>
      </c>
      <c r="Q30" s="1">
        <v>24</v>
      </c>
      <c r="R30" s="8" t="str">
        <f>CONCATENATE(Module[[#This Row],[Mod]],Module[[#This Row],[Lens]])</f>
        <v>B3</v>
      </c>
    </row>
    <row r="31" spans="1:18" x14ac:dyDescent="0.25">
      <c r="F31" t="str">
        <f>CONCATENATE(Module[[#This Row],[Voltage]],Module[[#This Row],[Mod]],Module[[#This Row],[Lens]],Module[[#This Row],[Base]])</f>
        <v>24B3G</v>
      </c>
      <c r="G31" s="8">
        <f>Module[[#This Row],[Mod$]]+Module[[#This Row],[Bulb$]]</f>
        <v>216.55</v>
      </c>
      <c r="H31" t="s">
        <v>444</v>
      </c>
      <c r="I31" s="1">
        <v>770006405</v>
      </c>
      <c r="J31" s="1">
        <f>VLOOKUP(Module[[#This Row],[Module'#]],Components!$A:$D,4,FALSE)</f>
        <v>216.55</v>
      </c>
      <c r="K31" s="1"/>
      <c r="L31" s="1"/>
      <c r="M31" s="11" t="s">
        <v>201</v>
      </c>
      <c r="N31" s="8" t="s">
        <v>200</v>
      </c>
      <c r="O31" s="1">
        <v>3</v>
      </c>
      <c r="P31" s="1" t="s">
        <v>213</v>
      </c>
      <c r="Q31" s="1">
        <v>24</v>
      </c>
      <c r="R31" s="8" t="str">
        <f>CONCATENATE(Module[[#This Row],[Mod]],Module[[#This Row],[Lens]])</f>
        <v>B3</v>
      </c>
    </row>
    <row r="32" spans="1:18" x14ac:dyDescent="0.25">
      <c r="F32" t="str">
        <f>CONCATENATE(Module[[#This Row],[Voltage]],Module[[#This Row],[Mod]],Module[[#This Row],[Lens]],Module[[#This Row],[Base]])</f>
        <v>24B4B</v>
      </c>
      <c r="G32" s="8">
        <f>Module[[#This Row],[Mod$]]+Module[[#This Row],[Bulb$]]</f>
        <v>216.55</v>
      </c>
      <c r="H32" t="s">
        <v>452</v>
      </c>
      <c r="I32" s="1">
        <v>770002405</v>
      </c>
      <c r="J32" s="1">
        <f>VLOOKUP(Module[[#This Row],[Module'#]],Components!$A:$D,4,FALSE)</f>
        <v>216.55</v>
      </c>
      <c r="K32" s="1"/>
      <c r="L32" s="1"/>
      <c r="M32" s="11" t="s">
        <v>200</v>
      </c>
      <c r="N32" s="8" t="s">
        <v>200</v>
      </c>
      <c r="O32" s="1">
        <v>4</v>
      </c>
      <c r="P32" s="1" t="s">
        <v>214</v>
      </c>
      <c r="Q32" s="1">
        <v>24</v>
      </c>
      <c r="R32" s="8" t="str">
        <f>CONCATENATE(Module[[#This Row],[Mod]],Module[[#This Row],[Lens]])</f>
        <v>B4</v>
      </c>
    </row>
    <row r="33" spans="1:18" x14ac:dyDescent="0.25">
      <c r="F33" t="str">
        <f>CONCATENATE(Module[[#This Row],[Voltage]],Module[[#This Row],[Mod]],Module[[#This Row],[Lens]],Module[[#This Row],[Base]])</f>
        <v>24B4G</v>
      </c>
      <c r="G33" s="8">
        <f>Module[[#This Row],[Mod$]]+Module[[#This Row],[Bulb$]]</f>
        <v>216.55</v>
      </c>
      <c r="H33" t="s">
        <v>452</v>
      </c>
      <c r="I33" s="1">
        <v>770002405</v>
      </c>
      <c r="J33" s="1">
        <f>VLOOKUP(Module[[#This Row],[Module'#]],Components!$A:$D,4,FALSE)</f>
        <v>216.55</v>
      </c>
      <c r="K33" s="1"/>
      <c r="L33" s="1"/>
      <c r="M33" s="11" t="s">
        <v>201</v>
      </c>
      <c r="N33" s="8" t="s">
        <v>200</v>
      </c>
      <c r="O33" s="1">
        <v>4</v>
      </c>
      <c r="P33" s="1" t="s">
        <v>214</v>
      </c>
      <c r="Q33" s="1">
        <v>24</v>
      </c>
      <c r="R33" s="8" t="str">
        <f>CONCATENATE(Module[[#This Row],[Mod]],Module[[#This Row],[Lens]])</f>
        <v>B4</v>
      </c>
    </row>
    <row r="34" spans="1:18" x14ac:dyDescent="0.25">
      <c r="F34" t="str">
        <f>CONCATENATE(Module[[#This Row],[Voltage]],Module[[#This Row],[Mod]],Module[[#This Row],[Lens]],Module[[#This Row],[Base]])</f>
        <v>24B5B</v>
      </c>
      <c r="G34" s="8">
        <f>Module[[#This Row],[Mod$]]+Module[[#This Row],[Bulb$]]</f>
        <v>216.55</v>
      </c>
      <c r="H34" t="s">
        <v>426</v>
      </c>
      <c r="I34" s="1">
        <v>770001405</v>
      </c>
      <c r="J34" s="1">
        <f>VLOOKUP(Module[[#This Row],[Module'#]],Components!$A:$D,4,FALSE)</f>
        <v>216.55</v>
      </c>
      <c r="K34" s="1"/>
      <c r="L34" s="1"/>
      <c r="M34" s="11" t="s">
        <v>200</v>
      </c>
      <c r="N34" s="8" t="s">
        <v>200</v>
      </c>
      <c r="O34" s="1">
        <v>5</v>
      </c>
      <c r="P34" s="1" t="s">
        <v>215</v>
      </c>
      <c r="Q34" s="1">
        <v>24</v>
      </c>
      <c r="R34" s="8" t="str">
        <f>CONCATENATE(Module[[#This Row],[Mod]],Module[[#This Row],[Lens]])</f>
        <v>B5</v>
      </c>
    </row>
    <row r="35" spans="1:18" x14ac:dyDescent="0.25">
      <c r="A35" t="s">
        <v>335</v>
      </c>
      <c r="B35" t="s">
        <v>6</v>
      </c>
      <c r="F35" t="str">
        <f>CONCATENATE(Module[[#This Row],[Voltage]],Module[[#This Row],[Mod]],Module[[#This Row],[Lens]],Module[[#This Row],[Base]])</f>
        <v>24B5G</v>
      </c>
      <c r="G35" s="8">
        <f>Module[[#This Row],[Mod$]]+Module[[#This Row],[Bulb$]]</f>
        <v>216.55</v>
      </c>
      <c r="H35" t="s">
        <v>426</v>
      </c>
      <c r="I35" s="1">
        <v>770001405</v>
      </c>
      <c r="J35" s="1">
        <f>VLOOKUP(Module[[#This Row],[Module'#]],Components!$A:$D,4,FALSE)</f>
        <v>216.55</v>
      </c>
      <c r="K35" s="1"/>
      <c r="L35" s="1"/>
      <c r="M35" s="11" t="s">
        <v>201</v>
      </c>
      <c r="N35" s="8" t="s">
        <v>200</v>
      </c>
      <c r="O35" s="1">
        <v>5</v>
      </c>
      <c r="P35" s="1" t="s">
        <v>215</v>
      </c>
      <c r="Q35" s="1">
        <v>24</v>
      </c>
      <c r="R35" s="8" t="str">
        <f>CONCATENATE(Module[[#This Row],[Mod]],Module[[#This Row],[Lens]])</f>
        <v>B5</v>
      </c>
    </row>
    <row r="36" spans="1:18" x14ac:dyDescent="0.25">
      <c r="A36" s="1"/>
      <c r="B36" s="1"/>
      <c r="F36" t="str">
        <f>CONCATENATE(Module[[#This Row],[Voltage]],Module[[#This Row],[Mod]],Module[[#This Row],[Lens]],Module[[#This Row],[Base]])</f>
        <v>24B6B</v>
      </c>
      <c r="G36" s="8">
        <f>Module[[#This Row],[Mod$]]+Module[[#This Row],[Bulb$]]</f>
        <v>216.55</v>
      </c>
      <c r="H36" t="s">
        <v>432</v>
      </c>
      <c r="I36" s="1">
        <v>770005405</v>
      </c>
      <c r="J36" s="1">
        <f>VLOOKUP(Module[[#This Row],[Module'#]],Components!$A:$D,4,FALSE)</f>
        <v>216.55</v>
      </c>
      <c r="K36" s="1"/>
      <c r="L36" s="1"/>
      <c r="M36" s="11" t="s">
        <v>200</v>
      </c>
      <c r="N36" s="8" t="s">
        <v>200</v>
      </c>
      <c r="O36" s="1">
        <v>6</v>
      </c>
      <c r="P36" s="1" t="s">
        <v>216</v>
      </c>
      <c r="Q36" s="1">
        <v>24</v>
      </c>
      <c r="R36" s="8" t="str">
        <f>CONCATENATE(Module[[#This Row],[Mod]],Module[[#This Row],[Lens]])</f>
        <v>B6</v>
      </c>
    </row>
    <row r="37" spans="1:18" x14ac:dyDescent="0.25">
      <c r="A37" t="s">
        <v>336</v>
      </c>
      <c r="B37" t="s">
        <v>368</v>
      </c>
      <c r="F37" t="str">
        <f>CONCATENATE(Module[[#This Row],[Voltage]],Module[[#This Row],[Mod]],Module[[#This Row],[Lens]],Module[[#This Row],[Base]])</f>
        <v>24B6G</v>
      </c>
      <c r="G37" s="8">
        <f>Module[[#This Row],[Mod$]]+Module[[#This Row],[Bulb$]]</f>
        <v>216.55</v>
      </c>
      <c r="H37" t="s">
        <v>432</v>
      </c>
      <c r="I37" s="1">
        <v>770005405</v>
      </c>
      <c r="J37" s="1">
        <f>VLOOKUP(Module[[#This Row],[Module'#]],Components!$A:$D,4,FALSE)</f>
        <v>216.55</v>
      </c>
      <c r="K37" s="1"/>
      <c r="L37" s="1"/>
      <c r="M37" s="11" t="s">
        <v>201</v>
      </c>
      <c r="N37" s="8" t="s">
        <v>200</v>
      </c>
      <c r="O37" s="1">
        <v>6</v>
      </c>
      <c r="P37" s="1" t="s">
        <v>216</v>
      </c>
      <c r="Q37" s="1">
        <v>24</v>
      </c>
      <c r="R37" s="8" t="str">
        <f>CONCATENATE(Module[[#This Row],[Mod]],Module[[#This Row],[Lens]])</f>
        <v>B6</v>
      </c>
    </row>
    <row r="38" spans="1:18" x14ac:dyDescent="0.25">
      <c r="A38" t="s">
        <v>337</v>
      </c>
      <c r="B38" t="s">
        <v>383</v>
      </c>
      <c r="F38" t="str">
        <f>CONCATENATE(Module[[#This Row],[Voltage]],Module[[#This Row],[Mod]],Module[[#This Row],[Lens]],Module[[#This Row],[Base]])</f>
        <v>24B7B</v>
      </c>
      <c r="G38" s="8">
        <f>Module[[#This Row],[Mod$]]+Module[[#This Row],[Bulb$]]</f>
        <v>216.55</v>
      </c>
      <c r="H38" s="1" t="s">
        <v>438</v>
      </c>
      <c r="I38" s="1">
        <v>770004405</v>
      </c>
      <c r="J38" s="1">
        <f>VLOOKUP(Module[[#This Row],[Module'#]],Components!$A:$D,4,FALSE)</f>
        <v>216.55</v>
      </c>
      <c r="K38" s="1"/>
      <c r="L38" s="1"/>
      <c r="M38" s="11" t="s">
        <v>200</v>
      </c>
      <c r="N38" s="8" t="s">
        <v>200</v>
      </c>
      <c r="O38" s="1">
        <v>7</v>
      </c>
      <c r="P38" s="1" t="s">
        <v>217</v>
      </c>
      <c r="Q38" s="1">
        <v>24</v>
      </c>
      <c r="R38" s="8" t="str">
        <f>CONCATENATE(Module[[#This Row],[Mod]],Module[[#This Row],[Lens]])</f>
        <v>B7</v>
      </c>
    </row>
    <row r="39" spans="1:18" x14ac:dyDescent="0.25">
      <c r="A39" t="s">
        <v>16</v>
      </c>
      <c r="B39" t="s">
        <v>374</v>
      </c>
      <c r="F39" t="str">
        <f>CONCATENATE(Module[[#This Row],[Voltage]],Module[[#This Row],[Mod]],Module[[#This Row],[Lens]],Module[[#This Row],[Base]])</f>
        <v>24B7G</v>
      </c>
      <c r="G39" s="8">
        <f>Module[[#This Row],[Mod$]]+Module[[#This Row],[Bulb$]]</f>
        <v>216.55</v>
      </c>
      <c r="H39" s="1" t="s">
        <v>438</v>
      </c>
      <c r="I39" s="1">
        <v>770004405</v>
      </c>
      <c r="J39" s="1">
        <f>VLOOKUP(Module[[#This Row],[Module'#]],Components!$A:$D,4,FALSE)</f>
        <v>216.55</v>
      </c>
      <c r="K39" s="1"/>
      <c r="L39" s="1"/>
      <c r="M39" s="11" t="s">
        <v>201</v>
      </c>
      <c r="N39" s="8" t="s">
        <v>200</v>
      </c>
      <c r="O39" s="1">
        <v>7</v>
      </c>
      <c r="P39" s="1" t="s">
        <v>217</v>
      </c>
      <c r="Q39" s="1">
        <v>24</v>
      </c>
      <c r="R39" s="8" t="str">
        <f>CONCATENATE(Module[[#This Row],[Mod]],Module[[#This Row],[Lens]])</f>
        <v>B7</v>
      </c>
    </row>
    <row r="40" spans="1:18" x14ac:dyDescent="0.25">
      <c r="A40" t="s">
        <v>338</v>
      </c>
      <c r="B40" t="s">
        <v>392</v>
      </c>
      <c r="F40" t="str">
        <f>CONCATENATE(Module[[#This Row],[Voltage]],Module[[#This Row],[Mod]],Module[[#This Row],[Lens]],Module[[#This Row],[Base]])</f>
        <v>24B8B</v>
      </c>
      <c r="G40" s="8">
        <f>Module[[#This Row],[Mod$]]+Module[[#This Row],[Bulb$]]</f>
        <v>216.55</v>
      </c>
      <c r="H40" s="1" t="s">
        <v>458</v>
      </c>
      <c r="I40" s="1">
        <v>770007405</v>
      </c>
      <c r="J40" s="1">
        <f>VLOOKUP(Module[[#This Row],[Module'#]],Components!$A:$D,4,FALSE)</f>
        <v>216.55</v>
      </c>
      <c r="K40" s="1"/>
      <c r="L40" s="1"/>
      <c r="M40" s="11" t="s">
        <v>200</v>
      </c>
      <c r="N40" s="8" t="s">
        <v>200</v>
      </c>
      <c r="O40" s="1">
        <v>8</v>
      </c>
      <c r="P40" s="1" t="s">
        <v>218</v>
      </c>
      <c r="Q40" s="1">
        <v>24</v>
      </c>
      <c r="R40" s="8" t="str">
        <f>CONCATENATE(Module[[#This Row],[Mod]],Module[[#This Row],[Lens]])</f>
        <v>B8</v>
      </c>
    </row>
    <row r="41" spans="1:18" x14ac:dyDescent="0.25">
      <c r="A41" t="s">
        <v>339</v>
      </c>
      <c r="B41" t="s">
        <v>398</v>
      </c>
      <c r="F41" t="str">
        <f>CONCATENATE(Module[[#This Row],[Voltage]],Module[[#This Row],[Mod]],Module[[#This Row],[Lens]],Module[[#This Row],[Base]])</f>
        <v>24B8G</v>
      </c>
      <c r="G41" s="8">
        <f>Module[[#This Row],[Mod$]]+Module[[#This Row],[Bulb$]]</f>
        <v>216.55</v>
      </c>
      <c r="H41" s="1" t="s">
        <v>458</v>
      </c>
      <c r="I41" s="1">
        <v>770007405</v>
      </c>
      <c r="J41" s="1">
        <f>VLOOKUP(Module[[#This Row],[Module'#]],Components!$A:$D,4,FALSE)</f>
        <v>216.55</v>
      </c>
      <c r="K41" s="1"/>
      <c r="L41" s="1"/>
      <c r="M41" s="11" t="s">
        <v>201</v>
      </c>
      <c r="N41" s="8" t="s">
        <v>200</v>
      </c>
      <c r="O41" s="1">
        <v>8</v>
      </c>
      <c r="P41" s="1" t="s">
        <v>218</v>
      </c>
      <c r="Q41" s="1">
        <v>24</v>
      </c>
      <c r="R41" s="8" t="str">
        <f>CONCATENATE(Module[[#This Row],[Mod]],Module[[#This Row],[Lens]])</f>
        <v>B8</v>
      </c>
    </row>
    <row r="42" spans="1:18" x14ac:dyDescent="0.25">
      <c r="A42" t="s">
        <v>17</v>
      </c>
      <c r="B42" t="s">
        <v>404</v>
      </c>
      <c r="F42" t="str">
        <f>CONCATENATE(Module[[#This Row],[Voltage]],Module[[#This Row],[Mod]],Module[[#This Row],[Lens]],Module[[#This Row],[Base]])</f>
        <v>120B3B</v>
      </c>
      <c r="G42">
        <f>Module[[#This Row],[Mod$]]+Module[[#This Row],[Bulb$]]</f>
        <v>216.55</v>
      </c>
      <c r="H42" t="s">
        <v>444</v>
      </c>
      <c r="I42" s="1">
        <v>770006310</v>
      </c>
      <c r="J42">
        <f>VLOOKUP(Module[[#This Row],[Module'#]],Components!$A:$D,4,FALSE)</f>
        <v>216.55</v>
      </c>
      <c r="M42" s="11" t="s">
        <v>200</v>
      </c>
      <c r="N42" t="s">
        <v>200</v>
      </c>
      <c r="O42" s="1">
        <v>3</v>
      </c>
      <c r="P42" s="1" t="s">
        <v>213</v>
      </c>
      <c r="Q42" s="1">
        <v>120</v>
      </c>
      <c r="R42" s="1" t="str">
        <f>CONCATENATE(Module[[#This Row],[Mod]],Module[[#This Row],[Lens]])</f>
        <v>B3</v>
      </c>
    </row>
    <row r="43" spans="1:18" x14ac:dyDescent="0.25">
      <c r="A43" t="s">
        <v>340</v>
      </c>
      <c r="B43" t="s">
        <v>384</v>
      </c>
      <c r="F43" t="str">
        <f>CONCATENATE(Module[[#This Row],[Voltage]],Module[[#This Row],[Mod]],Module[[#This Row],[Lens]],Module[[#This Row],[Base]])</f>
        <v>120B3G</v>
      </c>
      <c r="G43">
        <f>Module[[#This Row],[Mod$]]+Module[[#This Row],[Bulb$]]</f>
        <v>216.55</v>
      </c>
      <c r="H43" t="s">
        <v>444</v>
      </c>
      <c r="I43" s="1">
        <v>770006310</v>
      </c>
      <c r="J43">
        <f>VLOOKUP(Module[[#This Row],[Module'#]],Components!$A:$D,4,FALSE)</f>
        <v>216.55</v>
      </c>
      <c r="M43" s="11" t="s">
        <v>201</v>
      </c>
      <c r="N43" t="s">
        <v>200</v>
      </c>
      <c r="O43" s="1">
        <v>3</v>
      </c>
      <c r="P43" s="1" t="s">
        <v>213</v>
      </c>
      <c r="Q43" s="1">
        <v>120</v>
      </c>
      <c r="R43" s="1" t="str">
        <f>CONCATENATE(Module[[#This Row],[Mod]],Module[[#This Row],[Lens]])</f>
        <v>B3</v>
      </c>
    </row>
    <row r="44" spans="1:18" x14ac:dyDescent="0.25">
      <c r="A44" t="s">
        <v>341</v>
      </c>
      <c r="B44" t="s">
        <v>375</v>
      </c>
      <c r="F44" t="str">
        <f>CONCATENATE(Module[[#This Row],[Voltage]],Module[[#This Row],[Mod]],Module[[#This Row],[Lens]],Module[[#This Row],[Base]])</f>
        <v>120B4B</v>
      </c>
      <c r="G44">
        <f>Module[[#This Row],[Mod$]]+Module[[#This Row],[Bulb$]]</f>
        <v>216.55</v>
      </c>
      <c r="H44" t="s">
        <v>452</v>
      </c>
      <c r="I44" s="1">
        <v>770002310</v>
      </c>
      <c r="J44">
        <f>VLOOKUP(Module[[#This Row],[Module'#]],Components!$A:$D,4,FALSE)</f>
        <v>216.55</v>
      </c>
      <c r="M44" s="11" t="s">
        <v>200</v>
      </c>
      <c r="N44" t="s">
        <v>200</v>
      </c>
      <c r="O44" s="1">
        <v>4</v>
      </c>
      <c r="P44" s="1" t="s">
        <v>214</v>
      </c>
      <c r="Q44" s="1">
        <v>120</v>
      </c>
      <c r="R44" s="1" t="str">
        <f>CONCATENATE(Module[[#This Row],[Mod]],Module[[#This Row],[Lens]])</f>
        <v>B4</v>
      </c>
    </row>
    <row r="45" spans="1:18" x14ac:dyDescent="0.25">
      <c r="A45" t="s">
        <v>223</v>
      </c>
      <c r="B45" t="s">
        <v>369</v>
      </c>
      <c r="F45" t="str">
        <f>CONCATENATE(Module[[#This Row],[Voltage]],Module[[#This Row],[Mod]],Module[[#This Row],[Lens]],Module[[#This Row],[Base]])</f>
        <v>120B4G</v>
      </c>
      <c r="G45">
        <f>Module[[#This Row],[Mod$]]+Module[[#This Row],[Bulb$]]</f>
        <v>216.55</v>
      </c>
      <c r="H45" t="s">
        <v>452</v>
      </c>
      <c r="I45" s="1">
        <v>770002310</v>
      </c>
      <c r="J45">
        <f>VLOOKUP(Module[[#This Row],[Module'#]],Components!$A:$D,4,FALSE)</f>
        <v>216.55</v>
      </c>
      <c r="M45" s="11" t="s">
        <v>201</v>
      </c>
      <c r="N45" t="s">
        <v>200</v>
      </c>
      <c r="O45" s="1">
        <v>4</v>
      </c>
      <c r="P45" s="1" t="s">
        <v>214</v>
      </c>
      <c r="Q45" s="1">
        <v>120</v>
      </c>
      <c r="R45" s="1" t="str">
        <f>CONCATENATE(Module[[#This Row],[Mod]],Module[[#This Row],[Lens]])</f>
        <v>B4</v>
      </c>
    </row>
    <row r="46" spans="1:18" x14ac:dyDescent="0.25">
      <c r="A46" t="s">
        <v>224</v>
      </c>
      <c r="B46" t="s">
        <v>385</v>
      </c>
      <c r="F46" t="str">
        <f>CONCATENATE(Module[[#This Row],[Voltage]],Module[[#This Row],[Mod]],Module[[#This Row],[Lens]],Module[[#This Row],[Base]])</f>
        <v>120B5B</v>
      </c>
      <c r="G46">
        <f>Module[[#This Row],[Mod$]]+Module[[#This Row],[Bulb$]]</f>
        <v>216.55</v>
      </c>
      <c r="H46" t="s">
        <v>426</v>
      </c>
      <c r="I46" s="1">
        <v>770001310</v>
      </c>
      <c r="J46">
        <f>VLOOKUP(Module[[#This Row],[Module'#]],Components!$A:$D,4,FALSE)</f>
        <v>216.55</v>
      </c>
      <c r="M46" s="11" t="s">
        <v>200</v>
      </c>
      <c r="N46" t="s">
        <v>200</v>
      </c>
      <c r="O46" s="1">
        <v>5</v>
      </c>
      <c r="P46" s="1" t="s">
        <v>215</v>
      </c>
      <c r="Q46" s="1">
        <v>120</v>
      </c>
      <c r="R46" s="1" t="str">
        <f>CONCATENATE(Module[[#This Row],[Mod]],Module[[#This Row],[Lens]])</f>
        <v>B5</v>
      </c>
    </row>
    <row r="47" spans="1:18" x14ac:dyDescent="0.25">
      <c r="A47" t="s">
        <v>220</v>
      </c>
      <c r="B47" t="s">
        <v>376</v>
      </c>
      <c r="F47" t="str">
        <f>CONCATENATE(Module[[#This Row],[Voltage]],Module[[#This Row],[Mod]],Module[[#This Row],[Lens]],Module[[#This Row],[Base]])</f>
        <v>120B5G</v>
      </c>
      <c r="G47">
        <f>Module[[#This Row],[Mod$]]+Module[[#This Row],[Bulb$]]</f>
        <v>216.55</v>
      </c>
      <c r="H47" t="s">
        <v>426</v>
      </c>
      <c r="I47" s="1">
        <v>770001310</v>
      </c>
      <c r="J47">
        <f>VLOOKUP(Module[[#This Row],[Module'#]],Components!$A:$D,4,FALSE)</f>
        <v>216.55</v>
      </c>
      <c r="M47" s="11" t="s">
        <v>201</v>
      </c>
      <c r="N47" t="s">
        <v>200</v>
      </c>
      <c r="O47" s="1">
        <v>5</v>
      </c>
      <c r="P47" s="1" t="s">
        <v>215</v>
      </c>
      <c r="Q47" s="1">
        <v>120</v>
      </c>
      <c r="R47" s="1" t="str">
        <f>CONCATENATE(Module[[#This Row],[Mod]],Module[[#This Row],[Lens]])</f>
        <v>B5</v>
      </c>
    </row>
    <row r="48" spans="1:18" x14ac:dyDescent="0.25">
      <c r="A48" t="s">
        <v>221</v>
      </c>
      <c r="B48" t="s">
        <v>393</v>
      </c>
      <c r="F48" t="str">
        <f>CONCATENATE(Module[[#This Row],[Voltage]],Module[[#This Row],[Mod]],Module[[#This Row],[Lens]],Module[[#This Row],[Base]])</f>
        <v>120B6B</v>
      </c>
      <c r="G48">
        <f>Module[[#This Row],[Mod$]]+Module[[#This Row],[Bulb$]]</f>
        <v>216.55</v>
      </c>
      <c r="H48" t="s">
        <v>432</v>
      </c>
      <c r="I48" s="1">
        <v>770005310</v>
      </c>
      <c r="J48">
        <f>VLOOKUP(Module[[#This Row],[Module'#]],Components!$A:$D,4,FALSE)</f>
        <v>216.55</v>
      </c>
      <c r="M48" s="11" t="s">
        <v>200</v>
      </c>
      <c r="N48" t="s">
        <v>200</v>
      </c>
      <c r="O48" s="1">
        <v>6</v>
      </c>
      <c r="P48" s="1" t="s">
        <v>216</v>
      </c>
      <c r="Q48" s="1">
        <v>120</v>
      </c>
      <c r="R48" s="1" t="str">
        <f>CONCATENATE(Module[[#This Row],[Mod]],Module[[#This Row],[Lens]])</f>
        <v>B6</v>
      </c>
    </row>
    <row r="49" spans="1:18" x14ac:dyDescent="0.25">
      <c r="A49" t="s">
        <v>222</v>
      </c>
      <c r="B49" t="s">
        <v>399</v>
      </c>
      <c r="F49" t="str">
        <f>CONCATENATE(Module[[#This Row],[Voltage]],Module[[#This Row],[Mod]],Module[[#This Row],[Lens]],Module[[#This Row],[Base]])</f>
        <v>120B6G</v>
      </c>
      <c r="G49">
        <f>Module[[#This Row],[Mod$]]+Module[[#This Row],[Bulb$]]</f>
        <v>216.55</v>
      </c>
      <c r="H49" t="s">
        <v>432</v>
      </c>
      <c r="I49" s="1">
        <v>770005310</v>
      </c>
      <c r="J49">
        <f>VLOOKUP(Module[[#This Row],[Module'#]],Components!$A:$D,4,FALSE)</f>
        <v>216.55</v>
      </c>
      <c r="M49" s="11" t="s">
        <v>201</v>
      </c>
      <c r="N49" t="s">
        <v>200</v>
      </c>
      <c r="O49" s="1">
        <v>6</v>
      </c>
      <c r="P49" s="1" t="s">
        <v>216</v>
      </c>
      <c r="Q49" s="1">
        <v>120</v>
      </c>
      <c r="R49" s="1" t="str">
        <f>CONCATENATE(Module[[#This Row],[Mod]],Module[[#This Row],[Lens]])</f>
        <v>B6</v>
      </c>
    </row>
    <row r="50" spans="1:18" x14ac:dyDescent="0.25">
      <c r="A50" t="s">
        <v>225</v>
      </c>
      <c r="B50" t="s">
        <v>405</v>
      </c>
      <c r="F50" t="str">
        <f>CONCATENATE(Module[[#This Row],[Voltage]],Module[[#This Row],[Mod]],Module[[#This Row],[Lens]],Module[[#This Row],[Base]])</f>
        <v>120B7B</v>
      </c>
      <c r="G50" s="1">
        <f>Module[[#This Row],[Mod$]]+Module[[#This Row],[Bulb$]]</f>
        <v>216.55</v>
      </c>
      <c r="H50" s="1" t="s">
        <v>438</v>
      </c>
      <c r="I50" s="1">
        <v>770004310</v>
      </c>
      <c r="J50" s="1">
        <f>VLOOKUP(Module[[#This Row],[Module'#]],Components!$A:$D,4,FALSE)</f>
        <v>216.55</v>
      </c>
      <c r="K50" s="1"/>
      <c r="L50" s="1"/>
      <c r="M50" s="11" t="s">
        <v>200</v>
      </c>
      <c r="N50" s="8" t="s">
        <v>200</v>
      </c>
      <c r="O50" s="1">
        <v>7</v>
      </c>
      <c r="P50" s="1" t="s">
        <v>217</v>
      </c>
      <c r="Q50" s="1">
        <v>120</v>
      </c>
      <c r="R50" s="1" t="str">
        <f>CONCATENATE(Module[[#This Row],[Mod]],Module[[#This Row],[Lens]])</f>
        <v>B7</v>
      </c>
    </row>
    <row r="51" spans="1:18" x14ac:dyDescent="0.25">
      <c r="A51" t="s">
        <v>342</v>
      </c>
      <c r="B51" t="s">
        <v>370</v>
      </c>
      <c r="F51" t="str">
        <f>CONCATENATE(Module[[#This Row],[Voltage]],Module[[#This Row],[Mod]],Module[[#This Row],[Lens]],Module[[#This Row],[Base]])</f>
        <v>120B7G</v>
      </c>
      <c r="G51" s="1">
        <f>Module[[#This Row],[Mod$]]+Module[[#This Row],[Bulb$]]</f>
        <v>216.55</v>
      </c>
      <c r="H51" s="1" t="s">
        <v>438</v>
      </c>
      <c r="I51" s="1">
        <v>770004310</v>
      </c>
      <c r="J51" s="1">
        <f>VLOOKUP(Module[[#This Row],[Module'#]],Components!$A:$D,4,FALSE)</f>
        <v>216.55</v>
      </c>
      <c r="K51" s="1"/>
      <c r="L51" s="1"/>
      <c r="M51" s="11" t="s">
        <v>201</v>
      </c>
      <c r="N51" s="8" t="s">
        <v>200</v>
      </c>
      <c r="O51" s="1">
        <v>7</v>
      </c>
      <c r="P51" s="1" t="s">
        <v>217</v>
      </c>
      <c r="Q51" s="1">
        <v>120</v>
      </c>
      <c r="R51" s="1" t="str">
        <f>CONCATENATE(Module[[#This Row],[Mod]],Module[[#This Row],[Lens]])</f>
        <v>B7</v>
      </c>
    </row>
    <row r="52" spans="1:18" x14ac:dyDescent="0.25">
      <c r="A52" t="s">
        <v>26</v>
      </c>
      <c r="B52" t="s">
        <v>386</v>
      </c>
      <c r="F52" t="str">
        <f>CONCATENATE(Module[[#This Row],[Voltage]],Module[[#This Row],[Mod]],Module[[#This Row],[Lens]],Module[[#This Row],[Base]])</f>
        <v>120B8B</v>
      </c>
      <c r="G52" s="1">
        <f>Module[[#This Row],[Mod$]]+Module[[#This Row],[Bulb$]]</f>
        <v>216.55</v>
      </c>
      <c r="H52" s="1" t="s">
        <v>458</v>
      </c>
      <c r="I52" s="1">
        <v>770007310</v>
      </c>
      <c r="J52" s="1">
        <f>VLOOKUP(Module[[#This Row],[Module'#]],Components!$A:$D,4,FALSE)</f>
        <v>216.55</v>
      </c>
      <c r="K52" s="1"/>
      <c r="L52" s="1"/>
      <c r="M52" s="11" t="s">
        <v>200</v>
      </c>
      <c r="N52" s="8" t="s">
        <v>200</v>
      </c>
      <c r="O52" s="1">
        <v>8</v>
      </c>
      <c r="P52" s="1" t="s">
        <v>218</v>
      </c>
      <c r="Q52" s="1">
        <v>120</v>
      </c>
      <c r="R52" s="1" t="str">
        <f>CONCATENATE(Module[[#This Row],[Mod]],Module[[#This Row],[Lens]])</f>
        <v>B8</v>
      </c>
    </row>
    <row r="53" spans="1:18" x14ac:dyDescent="0.25">
      <c r="A53" t="s">
        <v>28</v>
      </c>
      <c r="B53" t="s">
        <v>377</v>
      </c>
      <c r="F53" t="str">
        <f>CONCATENATE(Module[[#This Row],[Voltage]],Module[[#This Row],[Mod]],Module[[#This Row],[Lens]],Module[[#This Row],[Base]])</f>
        <v>120B8G</v>
      </c>
      <c r="G53" s="1">
        <f>Module[[#This Row],[Mod$]]+Module[[#This Row],[Bulb$]]</f>
        <v>216.55</v>
      </c>
      <c r="H53" s="1" t="s">
        <v>458</v>
      </c>
      <c r="I53" s="1">
        <v>770007310</v>
      </c>
      <c r="J53" s="1">
        <f>VLOOKUP(Module[[#This Row],[Module'#]],Components!$A:$D,4,FALSE)</f>
        <v>216.55</v>
      </c>
      <c r="K53" s="1"/>
      <c r="L53" s="1"/>
      <c r="M53" s="11" t="s">
        <v>201</v>
      </c>
      <c r="N53" s="8" t="s">
        <v>200</v>
      </c>
      <c r="O53" s="1">
        <v>8</v>
      </c>
      <c r="P53" s="1" t="s">
        <v>218</v>
      </c>
      <c r="Q53" s="1">
        <v>120</v>
      </c>
      <c r="R53" s="1" t="str">
        <f>CONCATENATE(Module[[#This Row],[Mod]],Module[[#This Row],[Lens]])</f>
        <v>B8</v>
      </c>
    </row>
    <row r="54" spans="1:18" x14ac:dyDescent="0.25">
      <c r="A54" t="s">
        <v>29</v>
      </c>
      <c r="B54" t="s">
        <v>394</v>
      </c>
      <c r="F54" t="str">
        <f>CONCATENATE(Module[[#This Row],[Voltage]],Module[[#This Row],[Mod]],Module[[#This Row],[Lens]],Module[[#This Row],[Base]])</f>
        <v>240B3B</v>
      </c>
      <c r="G54">
        <f>Module[[#This Row],[Mod$]]+Module[[#This Row],[Bulb$]]</f>
        <v>216.55</v>
      </c>
      <c r="H54" t="s">
        <v>444</v>
      </c>
      <c r="I54" s="1">
        <v>770006313</v>
      </c>
      <c r="J54">
        <f>VLOOKUP(Module[[#This Row],[Module'#]],Components!$A:$D,4,FALSE)</f>
        <v>216.55</v>
      </c>
      <c r="M54" s="11" t="s">
        <v>200</v>
      </c>
      <c r="N54" t="s">
        <v>200</v>
      </c>
      <c r="O54" s="1">
        <v>3</v>
      </c>
      <c r="P54" s="1" t="s">
        <v>213</v>
      </c>
      <c r="Q54" s="1">
        <v>240</v>
      </c>
      <c r="R54" s="1" t="str">
        <f>CONCATENATE(Module[[#This Row],[Mod]],Module[[#This Row],[Lens]])</f>
        <v>B3</v>
      </c>
    </row>
    <row r="55" spans="1:18" x14ac:dyDescent="0.25">
      <c r="A55" t="s">
        <v>30</v>
      </c>
      <c r="B55" t="s">
        <v>400</v>
      </c>
      <c r="F55" t="str">
        <f>CONCATENATE(Module[[#This Row],[Voltage]],Module[[#This Row],[Mod]],Module[[#This Row],[Lens]],Module[[#This Row],[Base]])</f>
        <v>240B3G</v>
      </c>
      <c r="G55">
        <f>Module[[#This Row],[Mod$]]+Module[[#This Row],[Bulb$]]</f>
        <v>216.55</v>
      </c>
      <c r="H55" t="s">
        <v>444</v>
      </c>
      <c r="I55" s="1">
        <v>770006313</v>
      </c>
      <c r="J55">
        <f>VLOOKUP(Module[[#This Row],[Module'#]],Components!$A:$D,4,FALSE)</f>
        <v>216.55</v>
      </c>
      <c r="M55" s="11" t="s">
        <v>201</v>
      </c>
      <c r="N55" t="s">
        <v>200</v>
      </c>
      <c r="O55" s="1">
        <v>3</v>
      </c>
      <c r="P55" s="1" t="s">
        <v>213</v>
      </c>
      <c r="Q55" s="1">
        <v>240</v>
      </c>
      <c r="R55" s="1" t="str">
        <f>CONCATENATE(Module[[#This Row],[Mod]],Module[[#This Row],[Lens]])</f>
        <v>B3</v>
      </c>
    </row>
    <row r="56" spans="1:18" x14ac:dyDescent="0.25">
      <c r="A56" t="s">
        <v>31</v>
      </c>
      <c r="B56" t="s">
        <v>406</v>
      </c>
      <c r="F56" t="str">
        <f>CONCATENATE(Module[[#This Row],[Voltage]],Module[[#This Row],[Mod]],Module[[#This Row],[Lens]],Module[[#This Row],[Base]])</f>
        <v>240B4B</v>
      </c>
      <c r="G56">
        <f>Module[[#This Row],[Mod$]]+Module[[#This Row],[Bulb$]]</f>
        <v>216.55</v>
      </c>
      <c r="H56" t="s">
        <v>452</v>
      </c>
      <c r="I56" s="1">
        <v>770002313</v>
      </c>
      <c r="J56">
        <f>VLOOKUP(Module[[#This Row],[Module'#]],Components!$A:$D,4,FALSE)</f>
        <v>216.55</v>
      </c>
      <c r="M56" s="11" t="s">
        <v>200</v>
      </c>
      <c r="N56" t="s">
        <v>200</v>
      </c>
      <c r="O56" s="1">
        <v>4</v>
      </c>
      <c r="P56" s="1" t="s">
        <v>214</v>
      </c>
      <c r="Q56" s="1">
        <v>240</v>
      </c>
      <c r="R56" s="1" t="str">
        <f>CONCATENATE(Module[[#This Row],[Mod]],Module[[#This Row],[Lens]])</f>
        <v>B4</v>
      </c>
    </row>
    <row r="57" spans="1:18" x14ac:dyDescent="0.25">
      <c r="A57" t="s">
        <v>12</v>
      </c>
      <c r="B57" t="s">
        <v>371</v>
      </c>
      <c r="F57" t="str">
        <f>CONCATENATE(Module[[#This Row],[Voltage]],Module[[#This Row],[Mod]],Module[[#This Row],[Lens]],Module[[#This Row],[Base]])</f>
        <v>240B4G</v>
      </c>
      <c r="G57">
        <f>Module[[#This Row],[Mod$]]+Module[[#This Row],[Bulb$]]</f>
        <v>216.55</v>
      </c>
      <c r="H57" t="s">
        <v>452</v>
      </c>
      <c r="I57" s="1">
        <v>770002313</v>
      </c>
      <c r="J57">
        <f>VLOOKUP(Module[[#This Row],[Module'#]],Components!$A:$D,4,FALSE)</f>
        <v>216.55</v>
      </c>
      <c r="M57" s="11" t="s">
        <v>201</v>
      </c>
      <c r="N57" t="s">
        <v>200</v>
      </c>
      <c r="O57" s="1">
        <v>4</v>
      </c>
      <c r="P57" s="1" t="s">
        <v>214</v>
      </c>
      <c r="Q57" s="1">
        <v>240</v>
      </c>
      <c r="R57" s="1" t="str">
        <f>CONCATENATE(Module[[#This Row],[Mod]],Module[[#This Row],[Lens]])</f>
        <v>B4</v>
      </c>
    </row>
    <row r="58" spans="1:18" x14ac:dyDescent="0.25">
      <c r="A58" t="s">
        <v>13</v>
      </c>
      <c r="B58" t="s">
        <v>387</v>
      </c>
      <c r="F58" t="str">
        <f>CONCATENATE(Module[[#This Row],[Voltage]],Module[[#This Row],[Mod]],Module[[#This Row],[Lens]],Module[[#This Row],[Base]])</f>
        <v>240B5B</v>
      </c>
      <c r="G58">
        <f>Module[[#This Row],[Mod$]]+Module[[#This Row],[Bulb$]]</f>
        <v>216.55</v>
      </c>
      <c r="H58" t="s">
        <v>426</v>
      </c>
      <c r="I58" s="1">
        <v>770001313</v>
      </c>
      <c r="J58">
        <f>VLOOKUP(Module[[#This Row],[Module'#]],Components!$A:$D,4,FALSE)</f>
        <v>216.55</v>
      </c>
      <c r="M58" s="11" t="s">
        <v>200</v>
      </c>
      <c r="N58" t="s">
        <v>200</v>
      </c>
      <c r="O58" s="1">
        <v>5</v>
      </c>
      <c r="P58" s="1" t="s">
        <v>215</v>
      </c>
      <c r="Q58" s="1">
        <v>240</v>
      </c>
      <c r="R58" s="1" t="str">
        <f>CONCATENATE(Module[[#This Row],[Mod]],Module[[#This Row],[Lens]])</f>
        <v>B5</v>
      </c>
    </row>
    <row r="59" spans="1:18" x14ac:dyDescent="0.25">
      <c r="A59" t="s">
        <v>343</v>
      </c>
      <c r="B59" t="s">
        <v>378</v>
      </c>
      <c r="F59" t="str">
        <f>CONCATENATE(Module[[#This Row],[Voltage]],Module[[#This Row],[Mod]],Module[[#This Row],[Lens]],Module[[#This Row],[Base]])</f>
        <v>240B5G</v>
      </c>
      <c r="G59">
        <f>Module[[#This Row],[Mod$]]+Module[[#This Row],[Bulb$]]</f>
        <v>216.55</v>
      </c>
      <c r="H59" t="s">
        <v>426</v>
      </c>
      <c r="I59" s="1">
        <v>770001313</v>
      </c>
      <c r="J59">
        <f>VLOOKUP(Module[[#This Row],[Module'#]],Components!$A:$D,4,FALSE)</f>
        <v>216.55</v>
      </c>
      <c r="M59" s="11" t="s">
        <v>201</v>
      </c>
      <c r="N59" t="s">
        <v>200</v>
      </c>
      <c r="O59" s="1">
        <v>5</v>
      </c>
      <c r="P59" s="1" t="s">
        <v>215</v>
      </c>
      <c r="Q59" s="1">
        <v>240</v>
      </c>
      <c r="R59" s="1" t="str">
        <f>CONCATENATE(Module[[#This Row],[Mod]],Module[[#This Row],[Lens]])</f>
        <v>B5</v>
      </c>
    </row>
    <row r="60" spans="1:18" x14ac:dyDescent="0.25">
      <c r="A60" t="s">
        <v>344</v>
      </c>
      <c r="B60" t="s">
        <v>395</v>
      </c>
      <c r="F60" t="str">
        <f>CONCATENATE(Module[[#This Row],[Voltage]],Module[[#This Row],[Mod]],Module[[#This Row],[Lens]],Module[[#This Row],[Base]])</f>
        <v>240B6B</v>
      </c>
      <c r="G60">
        <f>Module[[#This Row],[Mod$]]+Module[[#This Row],[Bulb$]]</f>
        <v>216.55</v>
      </c>
      <c r="H60" t="s">
        <v>432</v>
      </c>
      <c r="I60" s="1">
        <v>770005313</v>
      </c>
      <c r="J60">
        <f>VLOOKUP(Module[[#This Row],[Module'#]],Components!$A:$D,4,FALSE)</f>
        <v>216.55</v>
      </c>
      <c r="M60" s="11" t="s">
        <v>200</v>
      </c>
      <c r="N60" t="s">
        <v>200</v>
      </c>
      <c r="O60" s="1">
        <v>6</v>
      </c>
      <c r="P60" s="1" t="s">
        <v>216</v>
      </c>
      <c r="Q60" s="1">
        <v>240</v>
      </c>
      <c r="R60" s="1" t="str">
        <f>CONCATENATE(Module[[#This Row],[Mod]],Module[[#This Row],[Lens]])</f>
        <v>B6</v>
      </c>
    </row>
    <row r="61" spans="1:18" x14ac:dyDescent="0.25">
      <c r="A61" t="s">
        <v>18</v>
      </c>
      <c r="B61" t="s">
        <v>401</v>
      </c>
      <c r="F61" t="str">
        <f>CONCATENATE(Module[[#This Row],[Voltage]],Module[[#This Row],[Mod]],Module[[#This Row],[Lens]],Module[[#This Row],[Base]])</f>
        <v>240B6G</v>
      </c>
      <c r="G61">
        <f>Module[[#This Row],[Mod$]]+Module[[#This Row],[Bulb$]]</f>
        <v>216.55</v>
      </c>
      <c r="H61" t="s">
        <v>432</v>
      </c>
      <c r="I61" s="1">
        <v>770005313</v>
      </c>
      <c r="J61">
        <f>VLOOKUP(Module[[#This Row],[Module'#]],Components!$A:$D,4,FALSE)</f>
        <v>216.55</v>
      </c>
      <c r="M61" s="11" t="s">
        <v>201</v>
      </c>
      <c r="N61" t="s">
        <v>200</v>
      </c>
      <c r="O61" s="1">
        <v>6</v>
      </c>
      <c r="P61" s="1" t="s">
        <v>216</v>
      </c>
      <c r="Q61" s="1">
        <v>240</v>
      </c>
      <c r="R61" s="1" t="str">
        <f>CONCATENATE(Module[[#This Row],[Mod]],Module[[#This Row],[Lens]])</f>
        <v>B6</v>
      </c>
    </row>
    <row r="62" spans="1:18" x14ac:dyDescent="0.25">
      <c r="A62" t="s">
        <v>345</v>
      </c>
      <c r="B62" t="s">
        <v>407</v>
      </c>
      <c r="F62" t="str">
        <f>CONCATENATE(Module[[#This Row],[Voltage]],Module[[#This Row],[Mod]],Module[[#This Row],[Lens]],Module[[#This Row],[Base]])</f>
        <v>240B7B</v>
      </c>
      <c r="G62" s="1">
        <f>Module[[#This Row],[Mod$]]+Module[[#This Row],[Bulb$]]</f>
        <v>216.55</v>
      </c>
      <c r="H62" s="1" t="s">
        <v>438</v>
      </c>
      <c r="I62" s="1">
        <v>770004313</v>
      </c>
      <c r="J62" s="1">
        <f>VLOOKUP(Module[[#This Row],[Module'#]],Components!$A:$D,4,FALSE)</f>
        <v>216.55</v>
      </c>
      <c r="K62" s="1"/>
      <c r="L62" s="1"/>
      <c r="M62" s="11" t="s">
        <v>200</v>
      </c>
      <c r="N62" s="8" t="s">
        <v>200</v>
      </c>
      <c r="O62" s="1">
        <v>7</v>
      </c>
      <c r="P62" s="1" t="s">
        <v>217</v>
      </c>
      <c r="Q62" s="1">
        <v>240</v>
      </c>
      <c r="R62" s="1" t="str">
        <f>CONCATENATE(Module[[#This Row],[Mod]],Module[[#This Row],[Lens]])</f>
        <v>B7</v>
      </c>
    </row>
    <row r="63" spans="1:18" x14ac:dyDescent="0.25">
      <c r="A63" t="s">
        <v>346</v>
      </c>
      <c r="B63" t="s">
        <v>388</v>
      </c>
      <c r="F63" t="str">
        <f>CONCATENATE(Module[[#This Row],[Voltage]],Module[[#This Row],[Mod]],Module[[#This Row],[Lens]],Module[[#This Row],[Base]])</f>
        <v>240B7G</v>
      </c>
      <c r="G63" s="1">
        <f>Module[[#This Row],[Mod$]]+Module[[#This Row],[Bulb$]]</f>
        <v>216.55</v>
      </c>
      <c r="H63" s="1" t="s">
        <v>438</v>
      </c>
      <c r="I63" s="1">
        <v>770004313</v>
      </c>
      <c r="J63" s="1">
        <f>VLOOKUP(Module[[#This Row],[Module'#]],Components!$A:$D,4,FALSE)</f>
        <v>216.55</v>
      </c>
      <c r="K63" s="1"/>
      <c r="L63" s="1"/>
      <c r="M63" s="11" t="s">
        <v>201</v>
      </c>
      <c r="N63" s="8" t="s">
        <v>200</v>
      </c>
      <c r="O63" s="1">
        <v>7</v>
      </c>
      <c r="P63" s="1" t="s">
        <v>217</v>
      </c>
      <c r="Q63" s="1">
        <v>240</v>
      </c>
      <c r="R63" s="1" t="str">
        <f>CONCATENATE(Module[[#This Row],[Mod]],Module[[#This Row],[Lens]])</f>
        <v>B7</v>
      </c>
    </row>
    <row r="64" spans="1:18" x14ac:dyDescent="0.25">
      <c r="A64" t="s">
        <v>347</v>
      </c>
      <c r="B64" t="s">
        <v>379</v>
      </c>
      <c r="F64" t="str">
        <f>CONCATENATE(Module[[#This Row],[Voltage]],Module[[#This Row],[Mod]],Module[[#This Row],[Lens]],Module[[#This Row],[Base]])</f>
        <v>240B8B</v>
      </c>
      <c r="G64" s="1">
        <f>Module[[#This Row],[Mod$]]+Module[[#This Row],[Bulb$]]</f>
        <v>216.55</v>
      </c>
      <c r="H64" s="1" t="s">
        <v>458</v>
      </c>
      <c r="I64" s="1">
        <v>770007313</v>
      </c>
      <c r="J64" s="1">
        <f>VLOOKUP(Module[[#This Row],[Module'#]],Components!$A:$D,4,FALSE)</f>
        <v>216.55</v>
      </c>
      <c r="K64" s="1"/>
      <c r="L64" s="1"/>
      <c r="M64" s="11" t="s">
        <v>200</v>
      </c>
      <c r="N64" s="8" t="s">
        <v>200</v>
      </c>
      <c r="O64" s="1">
        <v>8</v>
      </c>
      <c r="P64" s="1" t="s">
        <v>218</v>
      </c>
      <c r="Q64" s="1">
        <v>240</v>
      </c>
      <c r="R64" s="1" t="str">
        <f>CONCATENATE(Module[[#This Row],[Mod]],Module[[#This Row],[Lens]])</f>
        <v>B8</v>
      </c>
    </row>
    <row r="65" spans="1:18" x14ac:dyDescent="0.25">
      <c r="A65" t="s">
        <v>25</v>
      </c>
      <c r="B65" t="s">
        <v>389</v>
      </c>
      <c r="F65" t="str">
        <f>CONCATENATE(Module[[#This Row],[Voltage]],Module[[#This Row],[Mod]],Module[[#This Row],[Lens]],Module[[#This Row],[Base]])</f>
        <v>240B8G</v>
      </c>
      <c r="G65" s="1">
        <f>Module[[#This Row],[Mod$]]+Module[[#This Row],[Bulb$]]</f>
        <v>216.55</v>
      </c>
      <c r="H65" s="1" t="s">
        <v>458</v>
      </c>
      <c r="I65" s="1">
        <v>770007313</v>
      </c>
      <c r="J65" s="1">
        <f>VLOOKUP(Module[[#This Row],[Module'#]],Components!$A:$D,4,FALSE)</f>
        <v>216.55</v>
      </c>
      <c r="K65" s="1"/>
      <c r="L65" s="1"/>
      <c r="M65" s="11" t="s">
        <v>201</v>
      </c>
      <c r="N65" s="8" t="s">
        <v>200</v>
      </c>
      <c r="O65" s="1">
        <v>8</v>
      </c>
      <c r="P65" s="1" t="s">
        <v>218</v>
      </c>
      <c r="Q65" s="1">
        <v>240</v>
      </c>
      <c r="R65" s="1" t="str">
        <f>CONCATENATE(Module[[#This Row],[Mod]],Module[[#This Row],[Lens]])</f>
        <v>B8</v>
      </c>
    </row>
    <row r="66" spans="1:18" x14ac:dyDescent="0.25">
      <c r="A66" t="s">
        <v>27</v>
      </c>
      <c r="B66" t="s">
        <v>380</v>
      </c>
      <c r="F66" s="8" t="str">
        <f>CONCATENATE(Module[[#This Row],[Voltage]],Module[[#This Row],[Mod]],Module[[#This Row],[Lens]],Module[[#This Row],[Base]])</f>
        <v>12BS3B</v>
      </c>
      <c r="G66" s="8"/>
      <c r="H66" s="1" t="s">
        <v>412</v>
      </c>
      <c r="I66" s="1"/>
      <c r="J66" s="1"/>
      <c r="K66" s="1"/>
      <c r="L66" s="1"/>
      <c r="M66" s="16" t="s">
        <v>200</v>
      </c>
      <c r="N66" s="8" t="s">
        <v>204</v>
      </c>
      <c r="O66" s="1">
        <v>3</v>
      </c>
      <c r="P66" s="1" t="s">
        <v>213</v>
      </c>
      <c r="Q66" s="1">
        <v>12</v>
      </c>
      <c r="R66" s="8" t="str">
        <f>CONCATENATE(Module[[#This Row],[Mod]],Module[[#This Row],[Lens]])</f>
        <v>BS3</v>
      </c>
    </row>
    <row r="67" spans="1:18" x14ac:dyDescent="0.25">
      <c r="A67" t="s">
        <v>348</v>
      </c>
      <c r="B67" t="s">
        <v>372</v>
      </c>
      <c r="F67" s="8" t="str">
        <f>CONCATENATE(Module[[#This Row],[Voltage]],Module[[#This Row],[Mod]],Module[[#This Row],[Lens]],Module[[#This Row],[Base]])</f>
        <v>12BS3G</v>
      </c>
      <c r="G67" s="8"/>
      <c r="H67" s="1" t="s">
        <v>412</v>
      </c>
      <c r="I67" s="1"/>
      <c r="J67" s="1"/>
      <c r="K67" s="1"/>
      <c r="L67" s="1"/>
      <c r="M67" s="11" t="s">
        <v>201</v>
      </c>
      <c r="N67" s="8" t="s">
        <v>204</v>
      </c>
      <c r="O67" s="1">
        <v>3</v>
      </c>
      <c r="P67" s="1" t="s">
        <v>213</v>
      </c>
      <c r="Q67" s="1">
        <v>12</v>
      </c>
      <c r="R67" s="8" t="str">
        <f>CONCATENATE(Module[[#This Row],[Mod]],Module[[#This Row],[Lens]])</f>
        <v>BS3</v>
      </c>
    </row>
    <row r="68" spans="1:18" x14ac:dyDescent="0.25">
      <c r="A68" t="s">
        <v>349</v>
      </c>
      <c r="B68" t="s">
        <v>390</v>
      </c>
      <c r="F68" s="8" t="str">
        <f>CONCATENATE(Module[[#This Row],[Voltage]],Module[[#This Row],[Mod]],Module[[#This Row],[Lens]],Module[[#This Row],[Base]])</f>
        <v>12BS4B</v>
      </c>
      <c r="G68" s="8"/>
      <c r="H68" s="1" t="s">
        <v>412</v>
      </c>
      <c r="I68" s="1"/>
      <c r="J68" s="1"/>
      <c r="K68" s="1"/>
      <c r="L68" s="1"/>
      <c r="M68" s="16" t="s">
        <v>200</v>
      </c>
      <c r="N68" s="8" t="s">
        <v>204</v>
      </c>
      <c r="O68" s="1">
        <v>4</v>
      </c>
      <c r="P68" s="1" t="s">
        <v>214</v>
      </c>
      <c r="Q68" s="1">
        <v>12</v>
      </c>
      <c r="R68" s="8" t="str">
        <f>CONCATENATE(Module[[#This Row],[Mod]],Module[[#This Row],[Lens]])</f>
        <v>BS4</v>
      </c>
    </row>
    <row r="69" spans="1:18" x14ac:dyDescent="0.25">
      <c r="A69" t="s">
        <v>350</v>
      </c>
      <c r="B69" t="s">
        <v>381</v>
      </c>
      <c r="F69" s="8" t="str">
        <f>CONCATENATE(Module[[#This Row],[Voltage]],Module[[#This Row],[Mod]],Module[[#This Row],[Lens]],Module[[#This Row],[Base]])</f>
        <v>12BS4G</v>
      </c>
      <c r="G69" s="8"/>
      <c r="H69" s="1" t="s">
        <v>412</v>
      </c>
      <c r="I69" s="1"/>
      <c r="J69" s="1"/>
      <c r="K69" s="1"/>
      <c r="L69" s="1"/>
      <c r="M69" s="11" t="s">
        <v>201</v>
      </c>
      <c r="N69" s="8" t="s">
        <v>204</v>
      </c>
      <c r="O69" s="1">
        <v>4</v>
      </c>
      <c r="P69" s="1" t="s">
        <v>214</v>
      </c>
      <c r="Q69" s="1">
        <v>12</v>
      </c>
      <c r="R69" s="8" t="str">
        <f>CONCATENATE(Module[[#This Row],[Mod]],Module[[#This Row],[Lens]])</f>
        <v>BS4</v>
      </c>
    </row>
    <row r="70" spans="1:18" x14ac:dyDescent="0.25">
      <c r="A70" t="s">
        <v>351</v>
      </c>
      <c r="B70" t="s">
        <v>396</v>
      </c>
      <c r="F70" s="8" t="str">
        <f>CONCATENATE(Module[[#This Row],[Voltage]],Module[[#This Row],[Mod]],Module[[#This Row],[Lens]],Module[[#This Row],[Base]])</f>
        <v>12BS5B</v>
      </c>
      <c r="G70" s="8"/>
      <c r="H70" s="1" t="s">
        <v>412</v>
      </c>
      <c r="I70" s="1"/>
      <c r="J70" s="1"/>
      <c r="K70" s="1"/>
      <c r="L70" s="1"/>
      <c r="M70" s="16" t="s">
        <v>200</v>
      </c>
      <c r="N70" s="8" t="s">
        <v>204</v>
      </c>
      <c r="O70" s="1">
        <v>5</v>
      </c>
      <c r="P70" s="1" t="s">
        <v>215</v>
      </c>
      <c r="Q70" s="1">
        <v>12</v>
      </c>
      <c r="R70" s="8" t="str">
        <f>CONCATENATE(Module[[#This Row],[Mod]],Module[[#This Row],[Lens]])</f>
        <v>BS5</v>
      </c>
    </row>
    <row r="71" spans="1:18" x14ac:dyDescent="0.25">
      <c r="A71" t="s">
        <v>352</v>
      </c>
      <c r="B71" t="s">
        <v>402</v>
      </c>
      <c r="F71" s="8" t="str">
        <f>CONCATENATE(Module[[#This Row],[Voltage]],Module[[#This Row],[Mod]],Module[[#This Row],[Lens]],Module[[#This Row],[Base]])</f>
        <v>12BS5G</v>
      </c>
      <c r="G71" s="8"/>
      <c r="H71" s="1" t="s">
        <v>412</v>
      </c>
      <c r="I71" s="1"/>
      <c r="J71" s="1"/>
      <c r="K71" s="1"/>
      <c r="L71" s="1"/>
      <c r="M71" s="11" t="s">
        <v>201</v>
      </c>
      <c r="N71" s="8" t="s">
        <v>204</v>
      </c>
      <c r="O71" s="1">
        <v>5</v>
      </c>
      <c r="P71" s="1" t="s">
        <v>215</v>
      </c>
      <c r="Q71" s="1">
        <v>12</v>
      </c>
      <c r="R71" s="8" t="str">
        <f>CONCATENATE(Module[[#This Row],[Mod]],Module[[#This Row],[Lens]])</f>
        <v>BS5</v>
      </c>
    </row>
    <row r="72" spans="1:18" x14ac:dyDescent="0.25">
      <c r="A72" t="s">
        <v>353</v>
      </c>
      <c r="B72" t="s">
        <v>408</v>
      </c>
      <c r="F72" s="8" t="str">
        <f>CONCATENATE(Module[[#This Row],[Voltage]],Module[[#This Row],[Mod]],Module[[#This Row],[Lens]],Module[[#This Row],[Base]])</f>
        <v>12BS6B</v>
      </c>
      <c r="G72" s="8"/>
      <c r="H72" s="1" t="s">
        <v>412</v>
      </c>
      <c r="I72" s="1"/>
      <c r="J72" s="1"/>
      <c r="K72" s="1"/>
      <c r="L72" s="1"/>
      <c r="M72" s="16" t="s">
        <v>200</v>
      </c>
      <c r="N72" s="8" t="s">
        <v>204</v>
      </c>
      <c r="O72" s="1">
        <v>6</v>
      </c>
      <c r="P72" s="1" t="s">
        <v>216</v>
      </c>
      <c r="Q72" s="1">
        <v>12</v>
      </c>
      <c r="R72" s="8" t="str">
        <f>CONCATENATE(Module[[#This Row],[Mod]],Module[[#This Row],[Lens]])</f>
        <v>BS6</v>
      </c>
    </row>
    <row r="73" spans="1:18" x14ac:dyDescent="0.25">
      <c r="A73" t="s">
        <v>354</v>
      </c>
      <c r="B73" t="s">
        <v>373</v>
      </c>
      <c r="F73" s="8" t="str">
        <f>CONCATENATE(Module[[#This Row],[Voltage]],Module[[#This Row],[Mod]],Module[[#This Row],[Lens]],Module[[#This Row],[Base]])</f>
        <v>12BS6G</v>
      </c>
      <c r="G73" s="8"/>
      <c r="H73" s="1" t="s">
        <v>412</v>
      </c>
      <c r="I73" s="1"/>
      <c r="J73" s="1"/>
      <c r="K73" s="1"/>
      <c r="L73" s="1"/>
      <c r="M73" s="11" t="s">
        <v>201</v>
      </c>
      <c r="N73" s="8" t="s">
        <v>204</v>
      </c>
      <c r="O73" s="1">
        <v>6</v>
      </c>
      <c r="P73" s="1" t="s">
        <v>216</v>
      </c>
      <c r="Q73" s="1">
        <v>12</v>
      </c>
      <c r="R73" s="8" t="str">
        <f>CONCATENATE(Module[[#This Row],[Mod]],Module[[#This Row],[Lens]])</f>
        <v>BS6</v>
      </c>
    </row>
    <row r="74" spans="1:18" x14ac:dyDescent="0.25">
      <c r="A74" t="s">
        <v>355</v>
      </c>
      <c r="B74" t="s">
        <v>391</v>
      </c>
      <c r="F74" s="8" t="str">
        <f>CONCATENATE(Module[[#This Row],[Voltage]],Module[[#This Row],[Mod]],Module[[#This Row],[Lens]],Module[[#This Row],[Base]])</f>
        <v>12BS7B</v>
      </c>
      <c r="G74" s="8"/>
      <c r="H74" s="1" t="s">
        <v>412</v>
      </c>
      <c r="I74" s="1"/>
      <c r="J74" s="1"/>
      <c r="K74" s="1"/>
      <c r="L74" s="1"/>
      <c r="M74" s="16" t="s">
        <v>200</v>
      </c>
      <c r="N74" s="8" t="s">
        <v>204</v>
      </c>
      <c r="O74" s="1">
        <v>7</v>
      </c>
      <c r="P74" s="1" t="s">
        <v>217</v>
      </c>
      <c r="Q74" s="1">
        <v>12</v>
      </c>
      <c r="R74" s="8" t="str">
        <f>CONCATENATE(Module[[#This Row],[Mod]],Module[[#This Row],[Lens]])</f>
        <v>BS7</v>
      </c>
    </row>
    <row r="75" spans="1:18" x14ac:dyDescent="0.25">
      <c r="A75" t="s">
        <v>356</v>
      </c>
      <c r="B75" t="s">
        <v>382</v>
      </c>
      <c r="F75" s="8" t="str">
        <f>CONCATENATE(Module[[#This Row],[Voltage]],Module[[#This Row],[Mod]],Module[[#This Row],[Lens]],Module[[#This Row],[Base]])</f>
        <v>12BS7G</v>
      </c>
      <c r="G75" s="8"/>
      <c r="H75" s="1" t="s">
        <v>412</v>
      </c>
      <c r="I75" s="1"/>
      <c r="J75" s="1"/>
      <c r="K75" s="1"/>
      <c r="L75" s="1"/>
      <c r="M75" s="11" t="s">
        <v>201</v>
      </c>
      <c r="N75" s="8" t="s">
        <v>204</v>
      </c>
      <c r="O75" s="1">
        <v>7</v>
      </c>
      <c r="P75" s="1" t="s">
        <v>217</v>
      </c>
      <c r="Q75" s="1">
        <v>12</v>
      </c>
      <c r="R75" s="8" t="str">
        <f>CONCATENATE(Module[[#This Row],[Mod]],Module[[#This Row],[Lens]])</f>
        <v>BS7</v>
      </c>
    </row>
    <row r="76" spans="1:18" x14ac:dyDescent="0.25">
      <c r="A76" t="s">
        <v>357</v>
      </c>
      <c r="B76" t="s">
        <v>397</v>
      </c>
      <c r="F76" s="8" t="str">
        <f>CONCATENATE(Module[[#This Row],[Voltage]],Module[[#This Row],[Mod]],Module[[#This Row],[Lens]],Module[[#This Row],[Base]])</f>
        <v>12BS8B</v>
      </c>
      <c r="G76" s="8"/>
      <c r="H76" s="1" t="s">
        <v>412</v>
      </c>
      <c r="I76" s="1"/>
      <c r="J76" s="1"/>
      <c r="K76" s="1"/>
      <c r="L76" s="1"/>
      <c r="M76" s="16" t="s">
        <v>200</v>
      </c>
      <c r="N76" s="8" t="s">
        <v>204</v>
      </c>
      <c r="O76" s="1">
        <v>8</v>
      </c>
      <c r="P76" s="1" t="s">
        <v>218</v>
      </c>
      <c r="Q76" s="1">
        <v>12</v>
      </c>
      <c r="R76" s="8" t="str">
        <f>CONCATENATE(Module[[#This Row],[Mod]],Module[[#This Row],[Lens]])</f>
        <v>BS8</v>
      </c>
    </row>
    <row r="77" spans="1:18" x14ac:dyDescent="0.25">
      <c r="A77" t="s">
        <v>358</v>
      </c>
      <c r="B77" t="s">
        <v>403</v>
      </c>
      <c r="F77" s="8" t="str">
        <f>CONCATENATE(Module[[#This Row],[Voltage]],Module[[#This Row],[Mod]],Module[[#This Row],[Lens]],Module[[#This Row],[Base]])</f>
        <v>12BS8G</v>
      </c>
      <c r="G77" s="8"/>
      <c r="H77" s="1" t="s">
        <v>412</v>
      </c>
      <c r="I77" s="1"/>
      <c r="J77" s="1"/>
      <c r="K77" s="1"/>
      <c r="L77" s="1"/>
      <c r="M77" s="11" t="s">
        <v>201</v>
      </c>
      <c r="N77" s="8" t="s">
        <v>204</v>
      </c>
      <c r="O77" s="1">
        <v>8</v>
      </c>
      <c r="P77" s="1" t="s">
        <v>218</v>
      </c>
      <c r="Q77" s="1">
        <v>12</v>
      </c>
      <c r="R77" s="8" t="str">
        <f>CONCATENATE(Module[[#This Row],[Mod]],Module[[#This Row],[Lens]])</f>
        <v>BS8</v>
      </c>
    </row>
    <row r="78" spans="1:18" x14ac:dyDescent="0.25">
      <c r="A78" t="s">
        <v>359</v>
      </c>
      <c r="B78" t="s">
        <v>409</v>
      </c>
      <c r="F78" t="str">
        <f>CONCATENATE(Module[[#This Row],[Voltage]],Module[[#This Row],[Mod]],Module[[#This Row],[Lens]],Module[[#This Row],[Base]])</f>
        <v>24BS3B</v>
      </c>
      <c r="G78" s="8"/>
      <c r="H78" t="s">
        <v>412</v>
      </c>
      <c r="I78" s="1"/>
      <c r="J78" s="1"/>
      <c r="K78" s="1"/>
      <c r="L78" s="1"/>
      <c r="M78" s="11" t="s">
        <v>200</v>
      </c>
      <c r="N78" t="s">
        <v>204</v>
      </c>
      <c r="O78" s="1">
        <v>3</v>
      </c>
      <c r="P78" s="1" t="s">
        <v>213</v>
      </c>
      <c r="Q78" s="1">
        <v>24</v>
      </c>
      <c r="R78" s="8" t="str">
        <f>CONCATENATE(Module[[#This Row],[Mod]],Module[[#This Row],[Lens]])</f>
        <v>BS3</v>
      </c>
    </row>
    <row r="79" spans="1:18" x14ac:dyDescent="0.25">
      <c r="A79" s="1" t="s">
        <v>210</v>
      </c>
      <c r="B79" s="1" t="s">
        <v>366</v>
      </c>
      <c r="F79" t="str">
        <f>CONCATENATE(Module[[#This Row],[Voltage]],Module[[#This Row],[Mod]],Module[[#This Row],[Lens]],Module[[#This Row],[Base]])</f>
        <v>24BS3G</v>
      </c>
      <c r="G79" s="8"/>
      <c r="H79" t="s">
        <v>412</v>
      </c>
      <c r="I79" s="1"/>
      <c r="J79" s="1"/>
      <c r="K79" s="1"/>
      <c r="L79" s="1"/>
      <c r="M79" s="11" t="s">
        <v>201</v>
      </c>
      <c r="N79" t="s">
        <v>204</v>
      </c>
      <c r="O79" s="1">
        <v>3</v>
      </c>
      <c r="P79" s="1" t="s">
        <v>213</v>
      </c>
      <c r="Q79" s="1">
        <v>24</v>
      </c>
      <c r="R79" s="8" t="str">
        <f>CONCATENATE(Module[[#This Row],[Mod]],Module[[#This Row],[Lens]])</f>
        <v>BS3</v>
      </c>
    </row>
    <row r="80" spans="1:18" x14ac:dyDescent="0.25">
      <c r="A80" s="1" t="s">
        <v>209</v>
      </c>
      <c r="B80" s="1" t="s">
        <v>367</v>
      </c>
      <c r="F80" t="str">
        <f>CONCATENATE(Module[[#This Row],[Voltage]],Module[[#This Row],[Mod]],Module[[#This Row],[Lens]],Module[[#This Row],[Base]])</f>
        <v>24BS4B</v>
      </c>
      <c r="G80">
        <f>Module[[#This Row],[Mod$]]+Module[[#This Row],[Bulb$]]</f>
        <v>251.85</v>
      </c>
      <c r="H80" t="s">
        <v>451</v>
      </c>
      <c r="I80" s="8">
        <v>771002405</v>
      </c>
      <c r="J80">
        <f>VLOOKUP(Module[[#This Row],[Module'#]],Components!$A:$D,4,FALSE)</f>
        <v>251.85</v>
      </c>
      <c r="M80" s="11" t="s">
        <v>200</v>
      </c>
      <c r="N80" t="s">
        <v>204</v>
      </c>
      <c r="O80" s="1">
        <v>4</v>
      </c>
      <c r="P80" s="1" t="s">
        <v>214</v>
      </c>
      <c r="Q80" s="1">
        <v>24</v>
      </c>
      <c r="R80" s="1" t="str">
        <f>CONCATENATE(Module[[#This Row],[Mod]],Module[[#This Row],[Lens]])</f>
        <v>BS4</v>
      </c>
    </row>
    <row r="81" spans="6:18" x14ac:dyDescent="0.25">
      <c r="F81" t="str">
        <f>CONCATENATE(Module[[#This Row],[Voltage]],Module[[#This Row],[Mod]],Module[[#This Row],[Lens]],Module[[#This Row],[Base]])</f>
        <v>24BS4G</v>
      </c>
      <c r="G81">
        <f>Module[[#This Row],[Mod$]]+Module[[#This Row],[Bulb$]]</f>
        <v>251.85</v>
      </c>
      <c r="H81" t="s">
        <v>451</v>
      </c>
      <c r="I81" s="8">
        <v>771002405</v>
      </c>
      <c r="J81">
        <f>VLOOKUP(Module[[#This Row],[Module'#]],Components!$A:$D,4,FALSE)</f>
        <v>251.85</v>
      </c>
      <c r="M81" s="11" t="s">
        <v>201</v>
      </c>
      <c r="N81" t="s">
        <v>204</v>
      </c>
      <c r="O81" s="1">
        <v>4</v>
      </c>
      <c r="P81" s="1" t="s">
        <v>214</v>
      </c>
      <c r="Q81" s="1">
        <v>24</v>
      </c>
      <c r="R81" s="1" t="str">
        <f>CONCATENATE(Module[[#This Row],[Mod]],Module[[#This Row],[Lens]])</f>
        <v>BS4</v>
      </c>
    </row>
    <row r="82" spans="6:18" x14ac:dyDescent="0.25">
      <c r="F82" t="str">
        <f>CONCATENATE(Module[[#This Row],[Voltage]],Module[[#This Row],[Mod]],Module[[#This Row],[Lens]],Module[[#This Row],[Base]])</f>
        <v>24BS5B</v>
      </c>
      <c r="G82">
        <f>Module[[#This Row],[Mod$]]+Module[[#This Row],[Bulb$]]</f>
        <v>251.85</v>
      </c>
      <c r="H82" t="s">
        <v>425</v>
      </c>
      <c r="I82" s="8">
        <v>771001405</v>
      </c>
      <c r="J82">
        <f>VLOOKUP(Module[[#This Row],[Module'#]],Components!$A:$D,4,FALSE)</f>
        <v>251.85</v>
      </c>
      <c r="M82" s="11" t="s">
        <v>200</v>
      </c>
      <c r="N82" t="s">
        <v>204</v>
      </c>
      <c r="O82" s="1">
        <v>5</v>
      </c>
      <c r="P82" s="1" t="s">
        <v>215</v>
      </c>
      <c r="Q82" s="1">
        <v>24</v>
      </c>
      <c r="R82" s="1" t="str">
        <f>CONCATENATE(Module[[#This Row],[Mod]],Module[[#This Row],[Lens]])</f>
        <v>BS5</v>
      </c>
    </row>
    <row r="83" spans="6:18" x14ac:dyDescent="0.25">
      <c r="F83" t="str">
        <f>CONCATENATE(Module[[#This Row],[Voltage]],Module[[#This Row],[Mod]],Module[[#This Row],[Lens]],Module[[#This Row],[Base]])</f>
        <v>24BS5G</v>
      </c>
      <c r="G83">
        <f>Module[[#This Row],[Mod$]]+Module[[#This Row],[Bulb$]]</f>
        <v>251.85</v>
      </c>
      <c r="H83" t="s">
        <v>425</v>
      </c>
      <c r="I83" s="8">
        <v>771001405</v>
      </c>
      <c r="J83">
        <f>VLOOKUP(Module[[#This Row],[Module'#]],Components!$A:$D,4,FALSE)</f>
        <v>251.85</v>
      </c>
      <c r="M83" s="11" t="s">
        <v>201</v>
      </c>
      <c r="N83" t="s">
        <v>204</v>
      </c>
      <c r="O83" s="1">
        <v>5</v>
      </c>
      <c r="P83" s="1" t="s">
        <v>215</v>
      </c>
      <c r="Q83" s="1">
        <v>24</v>
      </c>
      <c r="R83" s="1" t="str">
        <f>CONCATENATE(Module[[#This Row],[Mod]],Module[[#This Row],[Lens]])</f>
        <v>BS5</v>
      </c>
    </row>
    <row r="84" spans="6:18" x14ac:dyDescent="0.25">
      <c r="F84" t="str">
        <f>CONCATENATE(Module[[#This Row],[Voltage]],Module[[#This Row],[Mod]],Module[[#This Row],[Lens]],Module[[#This Row],[Base]])</f>
        <v>24BS6B</v>
      </c>
      <c r="G84" s="8"/>
      <c r="H84" t="s">
        <v>412</v>
      </c>
      <c r="I84" s="1"/>
      <c r="J84" s="1"/>
      <c r="K84" s="1"/>
      <c r="L84" s="1"/>
      <c r="M84" s="11" t="s">
        <v>200</v>
      </c>
      <c r="N84" t="s">
        <v>204</v>
      </c>
      <c r="O84" s="1">
        <v>6</v>
      </c>
      <c r="P84" s="1" t="s">
        <v>216</v>
      </c>
      <c r="Q84" s="1">
        <v>24</v>
      </c>
      <c r="R84" s="8" t="str">
        <f>CONCATENATE(Module[[#This Row],[Mod]],Module[[#This Row],[Lens]])</f>
        <v>BS6</v>
      </c>
    </row>
    <row r="85" spans="6:18" x14ac:dyDescent="0.25">
      <c r="F85" t="str">
        <f>CONCATENATE(Module[[#This Row],[Voltage]],Module[[#This Row],[Mod]],Module[[#This Row],[Lens]],Module[[#This Row],[Base]])</f>
        <v>24BS6G</v>
      </c>
      <c r="G85" s="8"/>
      <c r="H85" t="s">
        <v>412</v>
      </c>
      <c r="I85" s="1"/>
      <c r="J85" s="1"/>
      <c r="K85" s="1"/>
      <c r="L85" s="1"/>
      <c r="M85" s="11" t="s">
        <v>201</v>
      </c>
      <c r="N85" t="s">
        <v>204</v>
      </c>
      <c r="O85" s="1">
        <v>6</v>
      </c>
      <c r="P85" s="1" t="s">
        <v>216</v>
      </c>
      <c r="Q85" s="1">
        <v>24</v>
      </c>
      <c r="R85" s="8" t="str">
        <f>CONCATENATE(Module[[#This Row],[Mod]],Module[[#This Row],[Lens]])</f>
        <v>BS6</v>
      </c>
    </row>
    <row r="86" spans="6:18" x14ac:dyDescent="0.25">
      <c r="F86" t="str">
        <f>CONCATENATE(Module[[#This Row],[Voltage]],Module[[#This Row],[Mod]],Module[[#This Row],[Lens]],Module[[#This Row],[Base]])</f>
        <v>24BS7B</v>
      </c>
      <c r="G86" s="8"/>
      <c r="H86" t="s">
        <v>412</v>
      </c>
      <c r="I86" s="1"/>
      <c r="J86" s="1"/>
      <c r="K86" s="1"/>
      <c r="L86" s="1"/>
      <c r="M86" s="11" t="s">
        <v>200</v>
      </c>
      <c r="N86" t="s">
        <v>204</v>
      </c>
      <c r="O86" s="1">
        <v>7</v>
      </c>
      <c r="P86" s="1" t="s">
        <v>217</v>
      </c>
      <c r="Q86" s="1">
        <v>24</v>
      </c>
      <c r="R86" s="8" t="str">
        <f>CONCATENATE(Module[[#This Row],[Mod]],Module[[#This Row],[Lens]])</f>
        <v>BS7</v>
      </c>
    </row>
    <row r="87" spans="6:18" x14ac:dyDescent="0.25">
      <c r="F87" t="str">
        <f>CONCATENATE(Module[[#This Row],[Voltage]],Module[[#This Row],[Mod]],Module[[#This Row],[Lens]],Module[[#This Row],[Base]])</f>
        <v>24BS7G</v>
      </c>
      <c r="G87" s="8"/>
      <c r="H87" t="s">
        <v>412</v>
      </c>
      <c r="I87" s="1"/>
      <c r="J87" s="1"/>
      <c r="K87" s="1"/>
      <c r="L87" s="1"/>
      <c r="M87" s="11" t="s">
        <v>201</v>
      </c>
      <c r="N87" t="s">
        <v>204</v>
      </c>
      <c r="O87" s="1">
        <v>7</v>
      </c>
      <c r="P87" s="1" t="s">
        <v>217</v>
      </c>
      <c r="Q87" s="1">
        <v>24</v>
      </c>
      <c r="R87" s="8" t="str">
        <f>CONCATENATE(Module[[#This Row],[Mod]],Module[[#This Row],[Lens]])</f>
        <v>BS7</v>
      </c>
    </row>
    <row r="88" spans="6:18" x14ac:dyDescent="0.25">
      <c r="F88" t="str">
        <f>CONCATENATE(Module[[#This Row],[Voltage]],Module[[#This Row],[Mod]],Module[[#This Row],[Lens]],Module[[#This Row],[Base]])</f>
        <v>24BS8B</v>
      </c>
      <c r="G88" s="8"/>
      <c r="H88" t="s">
        <v>412</v>
      </c>
      <c r="I88" s="1"/>
      <c r="J88" s="1"/>
      <c r="K88" s="1"/>
      <c r="L88" s="1"/>
      <c r="M88" s="11" t="s">
        <v>200</v>
      </c>
      <c r="N88" t="s">
        <v>204</v>
      </c>
      <c r="O88" s="1">
        <v>8</v>
      </c>
      <c r="P88" s="1" t="s">
        <v>218</v>
      </c>
      <c r="Q88" s="1">
        <v>24</v>
      </c>
      <c r="R88" s="8" t="str">
        <f>CONCATENATE(Module[[#This Row],[Mod]],Module[[#This Row],[Lens]])</f>
        <v>BS8</v>
      </c>
    </row>
    <row r="89" spans="6:18" x14ac:dyDescent="0.25">
      <c r="F89" t="str">
        <f>CONCATENATE(Module[[#This Row],[Voltage]],Module[[#This Row],[Mod]],Module[[#This Row],[Lens]],Module[[#This Row],[Base]])</f>
        <v>24BS8G</v>
      </c>
      <c r="G89" s="8"/>
      <c r="H89" t="s">
        <v>412</v>
      </c>
      <c r="I89" s="1"/>
      <c r="J89" s="1"/>
      <c r="K89" s="1"/>
      <c r="L89" s="1"/>
      <c r="M89" s="11" t="s">
        <v>201</v>
      </c>
      <c r="N89" t="s">
        <v>204</v>
      </c>
      <c r="O89" s="1">
        <v>8</v>
      </c>
      <c r="P89" s="1" t="s">
        <v>218</v>
      </c>
      <c r="Q89" s="1">
        <v>24</v>
      </c>
      <c r="R89" s="8" t="str">
        <f>CONCATENATE(Module[[#This Row],[Mod]],Module[[#This Row],[Lens]])</f>
        <v>BS8</v>
      </c>
    </row>
    <row r="90" spans="6:18" x14ac:dyDescent="0.25">
      <c r="F90" s="8" t="str">
        <f>CONCATENATE(Module[[#This Row],[Voltage]],Module[[#This Row],[Mod]],Module[[#This Row],[Lens]],Module[[#This Row],[Base]])</f>
        <v>120BS3B</v>
      </c>
      <c r="G90" s="8"/>
      <c r="H90" t="s">
        <v>412</v>
      </c>
      <c r="I90" s="1"/>
      <c r="J90" s="1"/>
      <c r="K90" s="1"/>
      <c r="L90" s="1"/>
      <c r="M90" s="16" t="s">
        <v>200</v>
      </c>
      <c r="N90" s="8" t="s">
        <v>204</v>
      </c>
      <c r="O90" s="1">
        <v>3</v>
      </c>
      <c r="P90" s="1" t="s">
        <v>213</v>
      </c>
      <c r="Q90" s="1">
        <v>120</v>
      </c>
      <c r="R90" s="8" t="str">
        <f>CONCATENATE(Module[[#This Row],[Mod]],Module[[#This Row],[Lens]])</f>
        <v>BS3</v>
      </c>
    </row>
    <row r="91" spans="6:18" x14ac:dyDescent="0.25">
      <c r="F91" s="8" t="str">
        <f>CONCATENATE(Module[[#This Row],[Voltage]],Module[[#This Row],[Mod]],Module[[#This Row],[Lens]],Module[[#This Row],[Base]])</f>
        <v>120BS3G</v>
      </c>
      <c r="G91" s="8"/>
      <c r="H91" t="s">
        <v>412</v>
      </c>
      <c r="I91" s="1"/>
      <c r="J91" s="1"/>
      <c r="K91" s="1"/>
      <c r="L91" s="1"/>
      <c r="M91" s="11" t="s">
        <v>201</v>
      </c>
      <c r="N91" s="8" t="s">
        <v>204</v>
      </c>
      <c r="O91" s="1">
        <v>3</v>
      </c>
      <c r="P91" s="1" t="s">
        <v>213</v>
      </c>
      <c r="Q91" s="1">
        <v>120</v>
      </c>
      <c r="R91" s="8" t="str">
        <f>CONCATENATE(Module[[#This Row],[Mod]],Module[[#This Row],[Lens]])</f>
        <v>BS3</v>
      </c>
    </row>
    <row r="92" spans="6:18" x14ac:dyDescent="0.25">
      <c r="F92" s="8" t="str">
        <f>CONCATENATE(Module[[#This Row],[Voltage]],Module[[#This Row],[Mod]],Module[[#This Row],[Lens]],Module[[#This Row],[Base]])</f>
        <v>120BS4B</v>
      </c>
      <c r="G92" s="8"/>
      <c r="H92" t="s">
        <v>412</v>
      </c>
      <c r="I92" s="1"/>
      <c r="J92" s="1"/>
      <c r="K92" s="1"/>
      <c r="L92" s="1"/>
      <c r="M92" s="16" t="s">
        <v>200</v>
      </c>
      <c r="N92" s="8" t="s">
        <v>204</v>
      </c>
      <c r="O92" s="1">
        <v>4</v>
      </c>
      <c r="P92" s="1" t="s">
        <v>214</v>
      </c>
      <c r="Q92" s="1">
        <v>120</v>
      </c>
      <c r="R92" s="8" t="str">
        <f>CONCATENATE(Module[[#This Row],[Mod]],Module[[#This Row],[Lens]])</f>
        <v>BS4</v>
      </c>
    </row>
    <row r="93" spans="6:18" x14ac:dyDescent="0.25">
      <c r="F93" s="8" t="str">
        <f>CONCATENATE(Module[[#This Row],[Voltage]],Module[[#This Row],[Mod]],Module[[#This Row],[Lens]],Module[[#This Row],[Base]])</f>
        <v>120BS4G</v>
      </c>
      <c r="G93" s="8"/>
      <c r="H93" t="s">
        <v>412</v>
      </c>
      <c r="I93" s="1"/>
      <c r="J93" s="1"/>
      <c r="K93" s="1"/>
      <c r="L93" s="1"/>
      <c r="M93" s="11" t="s">
        <v>201</v>
      </c>
      <c r="N93" s="8" t="s">
        <v>204</v>
      </c>
      <c r="O93" s="1">
        <v>4</v>
      </c>
      <c r="P93" s="1" t="s">
        <v>214</v>
      </c>
      <c r="Q93" s="1">
        <v>120</v>
      </c>
      <c r="R93" s="8" t="str">
        <f>CONCATENATE(Module[[#This Row],[Mod]],Module[[#This Row],[Lens]])</f>
        <v>BS4</v>
      </c>
    </row>
    <row r="94" spans="6:18" x14ac:dyDescent="0.25">
      <c r="F94" s="8" t="str">
        <f>CONCATENATE(Module[[#This Row],[Voltage]],Module[[#This Row],[Mod]],Module[[#This Row],[Lens]],Module[[#This Row],[Base]])</f>
        <v>120BS5B</v>
      </c>
      <c r="G94" s="8"/>
      <c r="H94" t="s">
        <v>412</v>
      </c>
      <c r="I94" s="1"/>
      <c r="J94" s="1"/>
      <c r="K94" s="1"/>
      <c r="L94" s="1"/>
      <c r="M94" s="16" t="s">
        <v>200</v>
      </c>
      <c r="N94" s="8" t="s">
        <v>204</v>
      </c>
      <c r="O94" s="1">
        <v>5</v>
      </c>
      <c r="P94" s="1" t="s">
        <v>215</v>
      </c>
      <c r="Q94" s="1">
        <v>120</v>
      </c>
      <c r="R94" s="8" t="str">
        <f>CONCATENATE(Module[[#This Row],[Mod]],Module[[#This Row],[Lens]])</f>
        <v>BS5</v>
      </c>
    </row>
    <row r="95" spans="6:18" x14ac:dyDescent="0.25">
      <c r="F95" s="8" t="str">
        <f>CONCATENATE(Module[[#This Row],[Voltage]],Module[[#This Row],[Mod]],Module[[#This Row],[Lens]],Module[[#This Row],[Base]])</f>
        <v>120BS5G</v>
      </c>
      <c r="G95" s="8"/>
      <c r="H95" t="s">
        <v>412</v>
      </c>
      <c r="I95" s="1"/>
      <c r="J95" s="1"/>
      <c r="K95" s="1"/>
      <c r="L95" s="1"/>
      <c r="M95" s="11" t="s">
        <v>201</v>
      </c>
      <c r="N95" s="8" t="s">
        <v>204</v>
      </c>
      <c r="O95" s="1">
        <v>5</v>
      </c>
      <c r="P95" s="1" t="s">
        <v>215</v>
      </c>
      <c r="Q95" s="1">
        <v>120</v>
      </c>
      <c r="R95" s="8" t="str">
        <f>CONCATENATE(Module[[#This Row],[Mod]],Module[[#This Row],[Lens]])</f>
        <v>BS5</v>
      </c>
    </row>
    <row r="96" spans="6:18" x14ac:dyDescent="0.25">
      <c r="F96" s="8" t="str">
        <f>CONCATENATE(Module[[#This Row],[Voltage]],Module[[#This Row],[Mod]],Module[[#This Row],[Lens]],Module[[#This Row],[Base]])</f>
        <v>120BS6B</v>
      </c>
      <c r="G96" s="8"/>
      <c r="H96" t="s">
        <v>412</v>
      </c>
      <c r="I96" s="1"/>
      <c r="J96" s="1"/>
      <c r="K96" s="1"/>
      <c r="L96" s="1"/>
      <c r="M96" s="16" t="s">
        <v>200</v>
      </c>
      <c r="N96" s="8" t="s">
        <v>204</v>
      </c>
      <c r="O96" s="1">
        <v>6</v>
      </c>
      <c r="P96" s="1" t="s">
        <v>216</v>
      </c>
      <c r="Q96" s="1">
        <v>120</v>
      </c>
      <c r="R96" s="8" t="str">
        <f>CONCATENATE(Module[[#This Row],[Mod]],Module[[#This Row],[Lens]])</f>
        <v>BS6</v>
      </c>
    </row>
    <row r="97" spans="6:18" x14ac:dyDescent="0.25">
      <c r="F97" s="8" t="str">
        <f>CONCATENATE(Module[[#This Row],[Voltage]],Module[[#This Row],[Mod]],Module[[#This Row],[Lens]],Module[[#This Row],[Base]])</f>
        <v>120BS6G</v>
      </c>
      <c r="G97" s="8"/>
      <c r="H97" t="s">
        <v>412</v>
      </c>
      <c r="I97" s="1"/>
      <c r="J97" s="1"/>
      <c r="K97" s="1"/>
      <c r="L97" s="1"/>
      <c r="M97" s="11" t="s">
        <v>201</v>
      </c>
      <c r="N97" s="8" t="s">
        <v>204</v>
      </c>
      <c r="O97" s="1">
        <v>6</v>
      </c>
      <c r="P97" s="1" t="s">
        <v>216</v>
      </c>
      <c r="Q97" s="1">
        <v>120</v>
      </c>
      <c r="R97" s="8" t="str">
        <f>CONCATENATE(Module[[#This Row],[Mod]],Module[[#This Row],[Lens]])</f>
        <v>BS6</v>
      </c>
    </row>
    <row r="98" spans="6:18" x14ac:dyDescent="0.25">
      <c r="F98" s="8" t="str">
        <f>CONCATENATE(Module[[#This Row],[Voltage]],Module[[#This Row],[Mod]],Module[[#This Row],[Lens]],Module[[#This Row],[Base]])</f>
        <v>120BS7B</v>
      </c>
      <c r="G98" s="8"/>
      <c r="H98" t="s">
        <v>412</v>
      </c>
      <c r="I98" s="1"/>
      <c r="J98" s="1"/>
      <c r="K98" s="1"/>
      <c r="L98" s="1"/>
      <c r="M98" s="16" t="s">
        <v>200</v>
      </c>
      <c r="N98" s="8" t="s">
        <v>204</v>
      </c>
      <c r="O98" s="1">
        <v>7</v>
      </c>
      <c r="P98" s="1" t="s">
        <v>217</v>
      </c>
      <c r="Q98" s="1">
        <v>120</v>
      </c>
      <c r="R98" s="8" t="str">
        <f>CONCATENATE(Module[[#This Row],[Mod]],Module[[#This Row],[Lens]])</f>
        <v>BS7</v>
      </c>
    </row>
    <row r="99" spans="6:18" x14ac:dyDescent="0.25">
      <c r="F99" s="8" t="str">
        <f>CONCATENATE(Module[[#This Row],[Voltage]],Module[[#This Row],[Mod]],Module[[#This Row],[Lens]],Module[[#This Row],[Base]])</f>
        <v>120BS7G</v>
      </c>
      <c r="G99" s="8"/>
      <c r="H99" t="s">
        <v>412</v>
      </c>
      <c r="I99" s="1"/>
      <c r="J99" s="1"/>
      <c r="K99" s="1"/>
      <c r="L99" s="1"/>
      <c r="M99" s="11" t="s">
        <v>201</v>
      </c>
      <c r="N99" s="8" t="s">
        <v>204</v>
      </c>
      <c r="O99" s="1">
        <v>7</v>
      </c>
      <c r="P99" s="1" t="s">
        <v>217</v>
      </c>
      <c r="Q99" s="1">
        <v>120</v>
      </c>
      <c r="R99" s="8" t="str">
        <f>CONCATENATE(Module[[#This Row],[Mod]],Module[[#This Row],[Lens]])</f>
        <v>BS7</v>
      </c>
    </row>
    <row r="100" spans="6:18" x14ac:dyDescent="0.25">
      <c r="F100" s="8" t="str">
        <f>CONCATENATE(Module[[#This Row],[Voltage]],Module[[#This Row],[Mod]],Module[[#This Row],[Lens]],Module[[#This Row],[Base]])</f>
        <v>120BS8B</v>
      </c>
      <c r="G100" s="8"/>
      <c r="H100" t="s">
        <v>412</v>
      </c>
      <c r="I100" s="1"/>
      <c r="J100" s="1"/>
      <c r="K100" s="1"/>
      <c r="L100" s="1"/>
      <c r="M100" s="16" t="s">
        <v>200</v>
      </c>
      <c r="N100" s="8" t="s">
        <v>204</v>
      </c>
      <c r="O100" s="1">
        <v>8</v>
      </c>
      <c r="P100" s="1" t="s">
        <v>218</v>
      </c>
      <c r="Q100" s="1">
        <v>120</v>
      </c>
      <c r="R100" s="8" t="str">
        <f>CONCATENATE(Module[[#This Row],[Mod]],Module[[#This Row],[Lens]])</f>
        <v>BS8</v>
      </c>
    </row>
    <row r="101" spans="6:18" x14ac:dyDescent="0.25">
      <c r="F101" s="8" t="str">
        <f>CONCATENATE(Module[[#This Row],[Voltage]],Module[[#This Row],[Mod]],Module[[#This Row],[Lens]],Module[[#This Row],[Base]])</f>
        <v>120BS8G</v>
      </c>
      <c r="G101" s="8"/>
      <c r="H101" t="s">
        <v>412</v>
      </c>
      <c r="I101" s="1"/>
      <c r="J101" s="1"/>
      <c r="K101" s="1"/>
      <c r="L101" s="1"/>
      <c r="M101" s="11" t="s">
        <v>201</v>
      </c>
      <c r="N101" s="8" t="s">
        <v>204</v>
      </c>
      <c r="O101" s="1">
        <v>8</v>
      </c>
      <c r="P101" s="1" t="s">
        <v>218</v>
      </c>
      <c r="Q101" s="1">
        <v>120</v>
      </c>
      <c r="R101" s="8" t="str">
        <f>CONCATENATE(Module[[#This Row],[Mod]],Module[[#This Row],[Lens]])</f>
        <v>BS8</v>
      </c>
    </row>
    <row r="102" spans="6:18" x14ac:dyDescent="0.25">
      <c r="F102" s="8" t="str">
        <f>CONCATENATE(Module[[#This Row],[Voltage]],Module[[#This Row],[Mod]],Module[[#This Row],[Lens]],Module[[#This Row],[Base]])</f>
        <v>240BS3B</v>
      </c>
      <c r="G102" s="8"/>
      <c r="H102" s="1" t="s">
        <v>412</v>
      </c>
      <c r="I102" s="1"/>
      <c r="J102" s="1"/>
      <c r="K102" s="1"/>
      <c r="L102" s="1"/>
      <c r="M102" s="16" t="s">
        <v>200</v>
      </c>
      <c r="N102" s="8" t="s">
        <v>204</v>
      </c>
      <c r="O102" s="1">
        <v>3</v>
      </c>
      <c r="P102" s="1" t="s">
        <v>213</v>
      </c>
      <c r="Q102" s="1">
        <v>240</v>
      </c>
      <c r="R102" s="8" t="str">
        <f>CONCATENATE(Module[[#This Row],[Mod]],Module[[#This Row],[Lens]])</f>
        <v>BS3</v>
      </c>
    </row>
    <row r="103" spans="6:18" x14ac:dyDescent="0.25">
      <c r="F103" s="8" t="str">
        <f>CONCATENATE(Module[[#This Row],[Voltage]],Module[[#This Row],[Mod]],Module[[#This Row],[Lens]],Module[[#This Row],[Base]])</f>
        <v>240BS3G</v>
      </c>
      <c r="G103" s="8"/>
      <c r="H103" s="1" t="s">
        <v>412</v>
      </c>
      <c r="I103" s="1"/>
      <c r="J103" s="1"/>
      <c r="K103" s="1"/>
      <c r="L103" s="1"/>
      <c r="M103" s="11" t="s">
        <v>201</v>
      </c>
      <c r="N103" s="8" t="s">
        <v>204</v>
      </c>
      <c r="O103" s="1">
        <v>3</v>
      </c>
      <c r="P103" s="1" t="s">
        <v>213</v>
      </c>
      <c r="Q103" s="1">
        <v>240</v>
      </c>
      <c r="R103" s="8" t="str">
        <f>CONCATENATE(Module[[#This Row],[Mod]],Module[[#This Row],[Lens]])</f>
        <v>BS3</v>
      </c>
    </row>
    <row r="104" spans="6:18" x14ac:dyDescent="0.25">
      <c r="F104" s="8" t="str">
        <f>CONCATENATE(Module[[#This Row],[Voltage]],Module[[#This Row],[Mod]],Module[[#This Row],[Lens]],Module[[#This Row],[Base]])</f>
        <v>240BS4B</v>
      </c>
      <c r="G104" s="8"/>
      <c r="H104" s="1" t="s">
        <v>412</v>
      </c>
      <c r="I104" s="1"/>
      <c r="J104" s="1"/>
      <c r="K104" s="1"/>
      <c r="L104" s="1"/>
      <c r="M104" s="16" t="s">
        <v>200</v>
      </c>
      <c r="N104" s="8" t="s">
        <v>204</v>
      </c>
      <c r="O104" s="1">
        <v>4</v>
      </c>
      <c r="P104" s="1" t="s">
        <v>214</v>
      </c>
      <c r="Q104" s="1">
        <v>240</v>
      </c>
      <c r="R104" s="8" t="str">
        <f>CONCATENATE(Module[[#This Row],[Mod]],Module[[#This Row],[Lens]])</f>
        <v>BS4</v>
      </c>
    </row>
    <row r="105" spans="6:18" x14ac:dyDescent="0.25">
      <c r="F105" s="8" t="str">
        <f>CONCATENATE(Module[[#This Row],[Voltage]],Module[[#This Row],[Mod]],Module[[#This Row],[Lens]],Module[[#This Row],[Base]])</f>
        <v>240BS4G</v>
      </c>
      <c r="G105" s="8"/>
      <c r="H105" s="1" t="s">
        <v>412</v>
      </c>
      <c r="I105" s="1"/>
      <c r="J105" s="1"/>
      <c r="K105" s="1"/>
      <c r="L105" s="1"/>
      <c r="M105" s="11" t="s">
        <v>201</v>
      </c>
      <c r="N105" s="8" t="s">
        <v>204</v>
      </c>
      <c r="O105" s="1">
        <v>4</v>
      </c>
      <c r="P105" s="1" t="s">
        <v>214</v>
      </c>
      <c r="Q105" s="1">
        <v>240</v>
      </c>
      <c r="R105" s="8" t="str">
        <f>CONCATENATE(Module[[#This Row],[Mod]],Module[[#This Row],[Lens]])</f>
        <v>BS4</v>
      </c>
    </row>
    <row r="106" spans="6:18" x14ac:dyDescent="0.25">
      <c r="F106" s="8" t="str">
        <f>CONCATENATE(Module[[#This Row],[Voltage]],Module[[#This Row],[Mod]],Module[[#This Row],[Lens]],Module[[#This Row],[Base]])</f>
        <v>240BS5B</v>
      </c>
      <c r="G106" s="8"/>
      <c r="H106" s="1" t="s">
        <v>412</v>
      </c>
      <c r="I106" s="1"/>
      <c r="J106" s="1"/>
      <c r="K106" s="1"/>
      <c r="L106" s="1"/>
      <c r="M106" s="16" t="s">
        <v>200</v>
      </c>
      <c r="N106" s="8" t="s">
        <v>204</v>
      </c>
      <c r="O106" s="1">
        <v>5</v>
      </c>
      <c r="P106" s="1" t="s">
        <v>215</v>
      </c>
      <c r="Q106" s="1">
        <v>240</v>
      </c>
      <c r="R106" s="8" t="str">
        <f>CONCATENATE(Module[[#This Row],[Mod]],Module[[#This Row],[Lens]])</f>
        <v>BS5</v>
      </c>
    </row>
    <row r="107" spans="6:18" x14ac:dyDescent="0.25">
      <c r="F107" s="8" t="str">
        <f>CONCATENATE(Module[[#This Row],[Voltage]],Module[[#This Row],[Mod]],Module[[#This Row],[Lens]],Module[[#This Row],[Base]])</f>
        <v>240BS5G</v>
      </c>
      <c r="G107" s="8"/>
      <c r="H107" s="1" t="s">
        <v>412</v>
      </c>
      <c r="I107" s="1"/>
      <c r="J107" s="1"/>
      <c r="K107" s="1"/>
      <c r="L107" s="1"/>
      <c r="M107" s="11" t="s">
        <v>201</v>
      </c>
      <c r="N107" s="8" t="s">
        <v>204</v>
      </c>
      <c r="O107" s="1">
        <v>5</v>
      </c>
      <c r="P107" s="1" t="s">
        <v>215</v>
      </c>
      <c r="Q107" s="1">
        <v>240</v>
      </c>
      <c r="R107" s="8" t="str">
        <f>CONCATENATE(Module[[#This Row],[Mod]],Module[[#This Row],[Lens]])</f>
        <v>BS5</v>
      </c>
    </row>
    <row r="108" spans="6:18" x14ac:dyDescent="0.25">
      <c r="F108" s="8" t="str">
        <f>CONCATENATE(Module[[#This Row],[Voltage]],Module[[#This Row],[Mod]],Module[[#This Row],[Lens]],Module[[#This Row],[Base]])</f>
        <v>240BS6B</v>
      </c>
      <c r="G108" s="8"/>
      <c r="H108" s="1" t="s">
        <v>412</v>
      </c>
      <c r="I108" s="1"/>
      <c r="J108" s="1"/>
      <c r="K108" s="1"/>
      <c r="L108" s="1"/>
      <c r="M108" s="16" t="s">
        <v>200</v>
      </c>
      <c r="N108" s="8" t="s">
        <v>204</v>
      </c>
      <c r="O108" s="1">
        <v>6</v>
      </c>
      <c r="P108" s="1" t="s">
        <v>216</v>
      </c>
      <c r="Q108" s="1">
        <v>240</v>
      </c>
      <c r="R108" s="8" t="str">
        <f>CONCATENATE(Module[[#This Row],[Mod]],Module[[#This Row],[Lens]])</f>
        <v>BS6</v>
      </c>
    </row>
    <row r="109" spans="6:18" x14ac:dyDescent="0.25">
      <c r="F109" s="8" t="str">
        <f>CONCATENATE(Module[[#This Row],[Voltage]],Module[[#This Row],[Mod]],Module[[#This Row],[Lens]],Module[[#This Row],[Base]])</f>
        <v>240BS6G</v>
      </c>
      <c r="G109" s="8"/>
      <c r="H109" s="1" t="s">
        <v>412</v>
      </c>
      <c r="I109" s="1"/>
      <c r="J109" s="1"/>
      <c r="K109" s="1"/>
      <c r="L109" s="1"/>
      <c r="M109" s="11" t="s">
        <v>201</v>
      </c>
      <c r="N109" s="8" t="s">
        <v>204</v>
      </c>
      <c r="O109" s="1">
        <v>6</v>
      </c>
      <c r="P109" s="1" t="s">
        <v>216</v>
      </c>
      <c r="Q109" s="1">
        <v>240</v>
      </c>
      <c r="R109" s="8" t="str">
        <f>CONCATENATE(Module[[#This Row],[Mod]],Module[[#This Row],[Lens]])</f>
        <v>BS6</v>
      </c>
    </row>
    <row r="110" spans="6:18" x14ac:dyDescent="0.25">
      <c r="F110" s="8" t="str">
        <f>CONCATENATE(Module[[#This Row],[Voltage]],Module[[#This Row],[Mod]],Module[[#This Row],[Lens]],Module[[#This Row],[Base]])</f>
        <v>240BS7B</v>
      </c>
      <c r="G110" s="8"/>
      <c r="H110" s="1" t="s">
        <v>412</v>
      </c>
      <c r="I110" s="1"/>
      <c r="J110" s="1"/>
      <c r="K110" s="1"/>
      <c r="L110" s="1"/>
      <c r="M110" s="16" t="s">
        <v>200</v>
      </c>
      <c r="N110" s="8" t="s">
        <v>204</v>
      </c>
      <c r="O110" s="1">
        <v>7</v>
      </c>
      <c r="P110" s="1" t="s">
        <v>217</v>
      </c>
      <c r="Q110" s="1">
        <v>240</v>
      </c>
      <c r="R110" s="8" t="str">
        <f>CONCATENATE(Module[[#This Row],[Mod]],Module[[#This Row],[Lens]])</f>
        <v>BS7</v>
      </c>
    </row>
    <row r="111" spans="6:18" x14ac:dyDescent="0.25">
      <c r="F111" s="8" t="str">
        <f>CONCATENATE(Module[[#This Row],[Voltage]],Module[[#This Row],[Mod]],Module[[#This Row],[Lens]],Module[[#This Row],[Base]])</f>
        <v>240BS7G</v>
      </c>
      <c r="G111" s="8"/>
      <c r="H111" s="1" t="s">
        <v>412</v>
      </c>
      <c r="I111" s="1"/>
      <c r="J111" s="1"/>
      <c r="K111" s="1"/>
      <c r="L111" s="1"/>
      <c r="M111" s="11" t="s">
        <v>201</v>
      </c>
      <c r="N111" s="8" t="s">
        <v>204</v>
      </c>
      <c r="O111" s="1">
        <v>7</v>
      </c>
      <c r="P111" s="1" t="s">
        <v>217</v>
      </c>
      <c r="Q111" s="1">
        <v>240</v>
      </c>
      <c r="R111" s="8" t="str">
        <f>CONCATENATE(Module[[#This Row],[Mod]],Module[[#This Row],[Lens]])</f>
        <v>BS7</v>
      </c>
    </row>
    <row r="112" spans="6:18" x14ac:dyDescent="0.25">
      <c r="F112" s="8" t="str">
        <f>CONCATENATE(Module[[#This Row],[Voltage]],Module[[#This Row],[Mod]],Module[[#This Row],[Lens]],Module[[#This Row],[Base]])</f>
        <v>240BS8B</v>
      </c>
      <c r="G112" s="8"/>
      <c r="H112" s="1" t="s">
        <v>412</v>
      </c>
      <c r="I112" s="1"/>
      <c r="J112" s="1"/>
      <c r="K112" s="1"/>
      <c r="L112" s="1"/>
      <c r="M112" s="16" t="s">
        <v>200</v>
      </c>
      <c r="N112" s="8" t="s">
        <v>204</v>
      </c>
      <c r="O112" s="1">
        <v>8</v>
      </c>
      <c r="P112" s="1" t="s">
        <v>218</v>
      </c>
      <c r="Q112" s="1">
        <v>240</v>
      </c>
      <c r="R112" s="8" t="str">
        <f>CONCATENATE(Module[[#This Row],[Mod]],Module[[#This Row],[Lens]])</f>
        <v>BS8</v>
      </c>
    </row>
    <row r="113" spans="6:18" x14ac:dyDescent="0.25">
      <c r="F113" s="8" t="str">
        <f>CONCATENATE(Module[[#This Row],[Voltage]],Module[[#This Row],[Mod]],Module[[#This Row],[Lens]],Module[[#This Row],[Base]])</f>
        <v>240BS8G</v>
      </c>
      <c r="G113" s="8"/>
      <c r="H113" s="1" t="s">
        <v>412</v>
      </c>
      <c r="I113" s="1"/>
      <c r="J113" s="1"/>
      <c r="K113" s="1"/>
      <c r="L113" s="1"/>
      <c r="M113" s="11" t="s">
        <v>201</v>
      </c>
      <c r="N113" s="8" t="s">
        <v>204</v>
      </c>
      <c r="O113" s="1">
        <v>8</v>
      </c>
      <c r="P113" s="1" t="s">
        <v>218</v>
      </c>
      <c r="Q113" s="1">
        <v>240</v>
      </c>
      <c r="R113" s="8" t="str">
        <f>CONCATENATE(Module[[#This Row],[Mod]],Module[[#This Row],[Lens]])</f>
        <v>BS8</v>
      </c>
    </row>
    <row r="114" spans="6:18" x14ac:dyDescent="0.25">
      <c r="F114" t="str">
        <f>CONCATENATE(Module[[#This Row],[Voltage]],Module[[#This Row],[Mod]],Module[[#This Row],[Lens]],Module[[#This Row],[Base]])</f>
        <v>12D3B</v>
      </c>
      <c r="G114">
        <f>Module[[#This Row],[Mod$]]+Module[[#This Row],[Bulb$]]</f>
        <v>65.02000000000001</v>
      </c>
      <c r="H114" t="s">
        <v>443</v>
      </c>
      <c r="I114" s="8">
        <v>750006900</v>
      </c>
      <c r="J114">
        <f>VLOOKUP(Module[[#This Row],[Module'#]],Components!$A:$D,4,FALSE)</f>
        <v>55.59</v>
      </c>
      <c r="K114">
        <v>890010904</v>
      </c>
      <c r="L114">
        <f>VLOOKUP(Module[[#This Row],[Bulb'#]],Components!$A:$D,4,FALSE)</f>
        <v>9.43</v>
      </c>
      <c r="M114" s="11" t="s">
        <v>200</v>
      </c>
      <c r="N114" t="s">
        <v>205</v>
      </c>
      <c r="O114" s="1">
        <v>3</v>
      </c>
      <c r="P114" s="1" t="s">
        <v>213</v>
      </c>
      <c r="Q114" s="1">
        <v>12</v>
      </c>
      <c r="R114" s="1" t="str">
        <f>CONCATENATE(Module[[#This Row],[Mod]],Module[[#This Row],[Lens]])</f>
        <v>D3</v>
      </c>
    </row>
    <row r="115" spans="6:18" x14ac:dyDescent="0.25">
      <c r="F115" t="str">
        <f>CONCATENATE(Module[[#This Row],[Voltage]],Module[[#This Row],[Mod]],Module[[#This Row],[Lens]],Module[[#This Row],[Base]])</f>
        <v>12D3G</v>
      </c>
      <c r="G115">
        <f>Module[[#This Row],[Mod$]]+Module[[#This Row],[Bulb$]]</f>
        <v>65.02000000000001</v>
      </c>
      <c r="H115" t="s">
        <v>443</v>
      </c>
      <c r="I115" s="8">
        <v>750006900</v>
      </c>
      <c r="J115">
        <f>VLOOKUP(Module[[#This Row],[Module'#]],Components!$A:$D,4,FALSE)</f>
        <v>55.59</v>
      </c>
      <c r="K115">
        <v>890010904</v>
      </c>
      <c r="L115">
        <f>VLOOKUP(Module[[#This Row],[Bulb'#]],Components!$A:$D,4,FALSE)</f>
        <v>9.43</v>
      </c>
      <c r="M115" s="11" t="s">
        <v>201</v>
      </c>
      <c r="N115" t="s">
        <v>205</v>
      </c>
      <c r="O115" s="1">
        <v>3</v>
      </c>
      <c r="P115" s="1" t="s">
        <v>213</v>
      </c>
      <c r="Q115" s="1">
        <v>12</v>
      </c>
      <c r="R115" s="1" t="str">
        <f>CONCATENATE(Module[[#This Row],[Mod]],Module[[#This Row],[Lens]])</f>
        <v>D3</v>
      </c>
    </row>
    <row r="116" spans="6:18" x14ac:dyDescent="0.25">
      <c r="F116" t="str">
        <f>CONCATENATE(Module[[#This Row],[Voltage]],Module[[#This Row],[Mod]],Module[[#This Row],[Lens]],Module[[#This Row],[Base]])</f>
        <v>12D4B</v>
      </c>
      <c r="G116">
        <f>Module[[#This Row],[Mod$]]+Module[[#This Row],[Bulb$]]</f>
        <v>65.02000000000001</v>
      </c>
      <c r="H116" t="s">
        <v>449</v>
      </c>
      <c r="I116" s="8">
        <v>750002900</v>
      </c>
      <c r="J116">
        <f>VLOOKUP(Module[[#This Row],[Module'#]],Components!$A:$D,4,FALSE)</f>
        <v>55.59</v>
      </c>
      <c r="K116">
        <v>890010904</v>
      </c>
      <c r="L116">
        <f>VLOOKUP(Module[[#This Row],[Bulb'#]],Components!$A:$D,4,FALSE)</f>
        <v>9.43</v>
      </c>
      <c r="M116" s="11" t="s">
        <v>200</v>
      </c>
      <c r="N116" t="s">
        <v>205</v>
      </c>
      <c r="O116" s="1">
        <v>4</v>
      </c>
      <c r="P116" s="1" t="s">
        <v>214</v>
      </c>
      <c r="Q116" s="1">
        <v>12</v>
      </c>
      <c r="R116" s="1" t="str">
        <f>CONCATENATE(Module[[#This Row],[Mod]],Module[[#This Row],[Lens]])</f>
        <v>D4</v>
      </c>
    </row>
    <row r="117" spans="6:18" x14ac:dyDescent="0.25">
      <c r="F117" t="str">
        <f>CONCATENATE(Module[[#This Row],[Voltage]],Module[[#This Row],[Mod]],Module[[#This Row],[Lens]],Module[[#This Row],[Base]])</f>
        <v>12D4G</v>
      </c>
      <c r="G117">
        <f>Module[[#This Row],[Mod$]]+Module[[#This Row],[Bulb$]]</f>
        <v>65.02000000000001</v>
      </c>
      <c r="H117" t="s">
        <v>449</v>
      </c>
      <c r="I117" s="8">
        <v>750002900</v>
      </c>
      <c r="J117">
        <f>VLOOKUP(Module[[#This Row],[Module'#]],Components!$A:$D,4,FALSE)</f>
        <v>55.59</v>
      </c>
      <c r="K117">
        <v>890010904</v>
      </c>
      <c r="L117">
        <f>VLOOKUP(Module[[#This Row],[Bulb'#]],Components!$A:$D,4,FALSE)</f>
        <v>9.43</v>
      </c>
      <c r="M117" s="11" t="s">
        <v>201</v>
      </c>
      <c r="N117" t="s">
        <v>205</v>
      </c>
      <c r="O117" s="1">
        <v>4</v>
      </c>
      <c r="P117" s="1" t="s">
        <v>214</v>
      </c>
      <c r="Q117" s="1">
        <v>12</v>
      </c>
      <c r="R117" s="1" t="str">
        <f>CONCATENATE(Module[[#This Row],[Mod]],Module[[#This Row],[Lens]])</f>
        <v>D4</v>
      </c>
    </row>
    <row r="118" spans="6:18" x14ac:dyDescent="0.25">
      <c r="F118" t="str">
        <f>CONCATENATE(Module[[#This Row],[Voltage]],Module[[#This Row],[Mod]],Module[[#This Row],[Lens]],Module[[#This Row],[Base]])</f>
        <v>12D5B</v>
      </c>
      <c r="G118">
        <f>Module[[#This Row],[Mod$]]+Module[[#This Row],[Bulb$]]</f>
        <v>65.02000000000001</v>
      </c>
      <c r="H118" t="s">
        <v>423</v>
      </c>
      <c r="I118" s="8">
        <v>750001900</v>
      </c>
      <c r="J118">
        <f>VLOOKUP(Module[[#This Row],[Module'#]],Components!$A:$D,4,FALSE)</f>
        <v>55.59</v>
      </c>
      <c r="K118">
        <v>890010904</v>
      </c>
      <c r="L118">
        <f>VLOOKUP(Module[[#This Row],[Bulb'#]],Components!$A:$D,4,FALSE)</f>
        <v>9.43</v>
      </c>
      <c r="M118" s="11" t="s">
        <v>200</v>
      </c>
      <c r="N118" t="s">
        <v>205</v>
      </c>
      <c r="O118" s="1">
        <v>5</v>
      </c>
      <c r="P118" s="1" t="s">
        <v>215</v>
      </c>
      <c r="Q118" s="1">
        <v>12</v>
      </c>
      <c r="R118" s="1" t="str">
        <f>CONCATENATE(Module[[#This Row],[Mod]],Module[[#This Row],[Lens]])</f>
        <v>D5</v>
      </c>
    </row>
    <row r="119" spans="6:18" x14ac:dyDescent="0.25">
      <c r="F119" t="str">
        <f>CONCATENATE(Module[[#This Row],[Voltage]],Module[[#This Row],[Mod]],Module[[#This Row],[Lens]],Module[[#This Row],[Base]])</f>
        <v>12D5G</v>
      </c>
      <c r="G119">
        <f>Module[[#This Row],[Mod$]]+Module[[#This Row],[Bulb$]]</f>
        <v>65.02000000000001</v>
      </c>
      <c r="H119" t="s">
        <v>423</v>
      </c>
      <c r="I119" s="8">
        <v>750001900</v>
      </c>
      <c r="J119">
        <f>VLOOKUP(Module[[#This Row],[Module'#]],Components!$A:$D,4,FALSE)</f>
        <v>55.59</v>
      </c>
      <c r="K119">
        <v>890010904</v>
      </c>
      <c r="L119">
        <f>VLOOKUP(Module[[#This Row],[Bulb'#]],Components!$A:$D,4,FALSE)</f>
        <v>9.43</v>
      </c>
      <c r="M119" s="11" t="s">
        <v>201</v>
      </c>
      <c r="N119" t="s">
        <v>205</v>
      </c>
      <c r="O119" s="1">
        <v>5</v>
      </c>
      <c r="P119" s="1" t="s">
        <v>215</v>
      </c>
      <c r="Q119" s="1">
        <v>12</v>
      </c>
      <c r="R119" s="1" t="str">
        <f>CONCATENATE(Module[[#This Row],[Mod]],Module[[#This Row],[Lens]])</f>
        <v>D5</v>
      </c>
    </row>
    <row r="120" spans="6:18" x14ac:dyDescent="0.25">
      <c r="F120" t="str">
        <f>CONCATENATE(Module[[#This Row],[Voltage]],Module[[#This Row],[Mod]],Module[[#This Row],[Lens]],Module[[#This Row],[Base]])</f>
        <v>12D6B</v>
      </c>
      <c r="G120">
        <f>Module[[#This Row],[Mod$]]+Module[[#This Row],[Bulb$]]</f>
        <v>65.02000000000001</v>
      </c>
      <c r="H120" t="s">
        <v>431</v>
      </c>
      <c r="I120" s="8">
        <v>750005900</v>
      </c>
      <c r="J120">
        <f>VLOOKUP(Module[[#This Row],[Module'#]],Components!$A:$D,4,FALSE)</f>
        <v>55.59</v>
      </c>
      <c r="K120">
        <v>890010904</v>
      </c>
      <c r="L120">
        <f>VLOOKUP(Module[[#This Row],[Bulb'#]],Components!$A:$D,4,FALSE)</f>
        <v>9.43</v>
      </c>
      <c r="M120" s="11" t="s">
        <v>200</v>
      </c>
      <c r="N120" t="s">
        <v>205</v>
      </c>
      <c r="O120" s="1">
        <v>6</v>
      </c>
      <c r="P120" s="1" t="s">
        <v>216</v>
      </c>
      <c r="Q120" s="1">
        <v>12</v>
      </c>
      <c r="R120" s="1" t="str">
        <f>CONCATENATE(Module[[#This Row],[Mod]],Module[[#This Row],[Lens]])</f>
        <v>D6</v>
      </c>
    </row>
    <row r="121" spans="6:18" x14ac:dyDescent="0.25">
      <c r="F121" t="str">
        <f>CONCATENATE(Module[[#This Row],[Voltage]],Module[[#This Row],[Mod]],Module[[#This Row],[Lens]],Module[[#This Row],[Base]])</f>
        <v>12D6G</v>
      </c>
      <c r="G121">
        <f>Module[[#This Row],[Mod$]]+Module[[#This Row],[Bulb$]]</f>
        <v>65.02000000000001</v>
      </c>
      <c r="H121" t="s">
        <v>431</v>
      </c>
      <c r="I121" s="8">
        <v>750005900</v>
      </c>
      <c r="J121">
        <f>VLOOKUP(Module[[#This Row],[Module'#]],Components!$A:$D,4,FALSE)</f>
        <v>55.59</v>
      </c>
      <c r="K121">
        <v>890010904</v>
      </c>
      <c r="L121">
        <f>VLOOKUP(Module[[#This Row],[Bulb'#]],Components!$A:$D,4,FALSE)</f>
        <v>9.43</v>
      </c>
      <c r="M121" s="11" t="s">
        <v>201</v>
      </c>
      <c r="N121" t="s">
        <v>205</v>
      </c>
      <c r="O121" s="1">
        <v>6</v>
      </c>
      <c r="P121" s="1" t="s">
        <v>216</v>
      </c>
      <c r="Q121" s="1">
        <v>12</v>
      </c>
      <c r="R121" s="1" t="str">
        <f>CONCATENATE(Module[[#This Row],[Mod]],Module[[#This Row],[Lens]])</f>
        <v>D6</v>
      </c>
    </row>
    <row r="122" spans="6:18" x14ac:dyDescent="0.25">
      <c r="F122" t="str">
        <f>CONCATENATE(Module[[#This Row],[Voltage]],Module[[#This Row],[Mod]],Module[[#This Row],[Lens]],Module[[#This Row],[Base]])</f>
        <v>12D7B</v>
      </c>
      <c r="G122" s="1">
        <f>Module[[#This Row],[Mod$]]+Module[[#This Row],[Bulb$]]</f>
        <v>65.02000000000001</v>
      </c>
      <c r="H122" s="1" t="s">
        <v>437</v>
      </c>
      <c r="I122" s="8">
        <v>750004900</v>
      </c>
      <c r="J122" s="1">
        <f>VLOOKUP(Module[[#This Row],[Module'#]],Components!$A:$D,4,FALSE)</f>
        <v>55.59</v>
      </c>
      <c r="K122">
        <v>890010904</v>
      </c>
      <c r="L122">
        <f>VLOOKUP(Module[[#This Row],[Bulb'#]],Components!$A:$D,4,FALSE)</f>
        <v>9.43</v>
      </c>
      <c r="M122" s="11" t="s">
        <v>200</v>
      </c>
      <c r="N122" s="8" t="s">
        <v>205</v>
      </c>
      <c r="O122" s="1">
        <v>7</v>
      </c>
      <c r="P122" s="1" t="s">
        <v>217</v>
      </c>
      <c r="Q122" s="1">
        <v>12</v>
      </c>
      <c r="R122" s="1" t="str">
        <f>CONCATENATE(Module[[#This Row],[Mod]],Module[[#This Row],[Lens]])</f>
        <v>D7</v>
      </c>
    </row>
    <row r="123" spans="6:18" x14ac:dyDescent="0.25">
      <c r="F123" t="str">
        <f>CONCATENATE(Module[[#This Row],[Voltage]],Module[[#This Row],[Mod]],Module[[#This Row],[Lens]],Module[[#This Row],[Base]])</f>
        <v>12D7G</v>
      </c>
      <c r="G123" s="1">
        <f>Module[[#This Row],[Mod$]]+Module[[#This Row],[Bulb$]]</f>
        <v>65.02000000000001</v>
      </c>
      <c r="H123" s="1" t="s">
        <v>437</v>
      </c>
      <c r="I123" s="8">
        <v>750004900</v>
      </c>
      <c r="J123" s="1">
        <f>VLOOKUP(Module[[#This Row],[Module'#]],Components!$A:$D,4,FALSE)</f>
        <v>55.59</v>
      </c>
      <c r="K123">
        <v>890010904</v>
      </c>
      <c r="L123">
        <f>VLOOKUP(Module[[#This Row],[Bulb'#]],Components!$A:$D,4,FALSE)</f>
        <v>9.43</v>
      </c>
      <c r="M123" s="11" t="s">
        <v>201</v>
      </c>
      <c r="N123" s="8" t="s">
        <v>205</v>
      </c>
      <c r="O123" s="1">
        <v>7</v>
      </c>
      <c r="P123" s="1" t="s">
        <v>217</v>
      </c>
      <c r="Q123" s="1">
        <v>12</v>
      </c>
      <c r="R123" s="1" t="str">
        <f>CONCATENATE(Module[[#This Row],[Mod]],Module[[#This Row],[Lens]])</f>
        <v>D7</v>
      </c>
    </row>
    <row r="124" spans="6:18" x14ac:dyDescent="0.25">
      <c r="F124" t="str">
        <f>CONCATENATE(Module[[#This Row],[Voltage]],Module[[#This Row],[Mod]],Module[[#This Row],[Lens]],Module[[#This Row],[Base]])</f>
        <v>12D8B</v>
      </c>
      <c r="G124" s="1">
        <f>Module[[#This Row],[Mod$]]+Module[[#This Row],[Bulb$]]</f>
        <v>65.02000000000001</v>
      </c>
      <c r="H124" s="1" t="s">
        <v>457</v>
      </c>
      <c r="I124" s="8">
        <v>750007900</v>
      </c>
      <c r="J124" s="1">
        <f>VLOOKUP(Module[[#This Row],[Module'#]],Components!$A:$D,4,FALSE)</f>
        <v>55.59</v>
      </c>
      <c r="K124">
        <v>890010904</v>
      </c>
      <c r="L124">
        <f>VLOOKUP(Module[[#This Row],[Bulb'#]],Components!$A:$D,4,FALSE)</f>
        <v>9.43</v>
      </c>
      <c r="M124" s="11" t="s">
        <v>200</v>
      </c>
      <c r="N124" s="8" t="s">
        <v>205</v>
      </c>
      <c r="O124" s="1">
        <v>8</v>
      </c>
      <c r="P124" s="1" t="s">
        <v>218</v>
      </c>
      <c r="Q124" s="1">
        <v>12</v>
      </c>
      <c r="R124" s="1" t="str">
        <f>CONCATENATE(Module[[#This Row],[Mod]],Module[[#This Row],[Lens]])</f>
        <v>D8</v>
      </c>
    </row>
    <row r="125" spans="6:18" x14ac:dyDescent="0.25">
      <c r="F125" t="str">
        <f>CONCATENATE(Module[[#This Row],[Voltage]],Module[[#This Row],[Mod]],Module[[#This Row],[Lens]],Module[[#This Row],[Base]])</f>
        <v>12D8G</v>
      </c>
      <c r="G125" s="1">
        <f>Module[[#This Row],[Mod$]]+Module[[#This Row],[Bulb$]]</f>
        <v>65.02000000000001</v>
      </c>
      <c r="H125" s="1" t="s">
        <v>457</v>
      </c>
      <c r="I125" s="8">
        <v>750007900</v>
      </c>
      <c r="J125" s="1">
        <f>VLOOKUP(Module[[#This Row],[Module'#]],Components!$A:$D,4,FALSE)</f>
        <v>55.59</v>
      </c>
      <c r="K125">
        <v>890010904</v>
      </c>
      <c r="L125">
        <f>VLOOKUP(Module[[#This Row],[Bulb'#]],Components!$A:$D,4,FALSE)</f>
        <v>9.43</v>
      </c>
      <c r="M125" s="11" t="s">
        <v>201</v>
      </c>
      <c r="N125" s="8" t="s">
        <v>205</v>
      </c>
      <c r="O125" s="1">
        <v>8</v>
      </c>
      <c r="P125" s="1" t="s">
        <v>218</v>
      </c>
      <c r="Q125" s="1">
        <v>12</v>
      </c>
      <c r="R125" s="1" t="str">
        <f>CONCATENATE(Module[[#This Row],[Mod]],Module[[#This Row],[Lens]])</f>
        <v>D8</v>
      </c>
    </row>
    <row r="126" spans="6:18" x14ac:dyDescent="0.25">
      <c r="F126" t="str">
        <f>CONCATENATE(Module[[#This Row],[Voltage]],Module[[#This Row],[Mod]],Module[[#This Row],[Lens]],Module[[#This Row],[Base]])</f>
        <v>24D3B</v>
      </c>
      <c r="G126">
        <f>Module[[#This Row],[Mod$]]+Module[[#This Row],[Bulb$]]</f>
        <v>65.02000000000001</v>
      </c>
      <c r="H126" t="s">
        <v>443</v>
      </c>
      <c r="I126" s="8">
        <v>750006900</v>
      </c>
      <c r="J126">
        <f>VLOOKUP(Module[[#This Row],[Module'#]],Components!$A:$D,4,FALSE)</f>
        <v>55.59</v>
      </c>
      <c r="K126" s="12">
        <v>890010905</v>
      </c>
      <c r="L126">
        <f>VLOOKUP(Module[[#This Row],[Bulb'#]],Components!$A:$D,4,FALSE)</f>
        <v>9.43</v>
      </c>
      <c r="M126" s="11" t="s">
        <v>200</v>
      </c>
      <c r="N126" t="s">
        <v>205</v>
      </c>
      <c r="O126" s="1">
        <v>3</v>
      </c>
      <c r="P126" s="1" t="s">
        <v>213</v>
      </c>
      <c r="Q126" s="1">
        <v>24</v>
      </c>
      <c r="R126" s="1" t="str">
        <f>CONCATENATE(Module[[#This Row],[Mod]],Module[[#This Row],[Lens]])</f>
        <v>D3</v>
      </c>
    </row>
    <row r="127" spans="6:18" x14ac:dyDescent="0.25">
      <c r="F127" t="str">
        <f>CONCATENATE(Module[[#This Row],[Voltage]],Module[[#This Row],[Mod]],Module[[#This Row],[Lens]],Module[[#This Row],[Base]])</f>
        <v>24D3G</v>
      </c>
      <c r="G127">
        <f>Module[[#This Row],[Mod$]]+Module[[#This Row],[Bulb$]]</f>
        <v>65.02000000000001</v>
      </c>
      <c r="H127" t="s">
        <v>443</v>
      </c>
      <c r="I127" s="8">
        <v>750006900</v>
      </c>
      <c r="J127">
        <f>VLOOKUP(Module[[#This Row],[Module'#]],Components!$A:$D,4,FALSE)</f>
        <v>55.59</v>
      </c>
      <c r="K127" s="12">
        <v>890010905</v>
      </c>
      <c r="L127">
        <f>VLOOKUP(Module[[#This Row],[Bulb'#]],Components!$A:$D,4,FALSE)</f>
        <v>9.43</v>
      </c>
      <c r="M127" s="11" t="s">
        <v>201</v>
      </c>
      <c r="N127" t="s">
        <v>205</v>
      </c>
      <c r="O127" s="1">
        <v>3</v>
      </c>
      <c r="P127" s="1" t="s">
        <v>213</v>
      </c>
      <c r="Q127" s="1">
        <v>24</v>
      </c>
      <c r="R127" s="1" t="str">
        <f>CONCATENATE(Module[[#This Row],[Mod]],Module[[#This Row],[Lens]])</f>
        <v>D3</v>
      </c>
    </row>
    <row r="128" spans="6:18" x14ac:dyDescent="0.25">
      <c r="F128" t="str">
        <f>CONCATENATE(Module[[#This Row],[Voltage]],Module[[#This Row],[Mod]],Module[[#This Row],[Lens]],Module[[#This Row],[Base]])</f>
        <v>24D4B</v>
      </c>
      <c r="G128">
        <f>Module[[#This Row],[Mod$]]+Module[[#This Row],[Bulb$]]</f>
        <v>65.02000000000001</v>
      </c>
      <c r="H128" t="s">
        <v>449</v>
      </c>
      <c r="I128" s="8">
        <v>750002900</v>
      </c>
      <c r="J128">
        <f>VLOOKUP(Module[[#This Row],[Module'#]],Components!$A:$D,4,FALSE)</f>
        <v>55.59</v>
      </c>
      <c r="K128" s="12">
        <v>890010905</v>
      </c>
      <c r="L128">
        <f>VLOOKUP(Module[[#This Row],[Bulb'#]],Components!$A:$D,4,FALSE)</f>
        <v>9.43</v>
      </c>
      <c r="M128" s="11" t="s">
        <v>200</v>
      </c>
      <c r="N128" t="s">
        <v>205</v>
      </c>
      <c r="O128" s="1">
        <v>4</v>
      </c>
      <c r="P128" s="1" t="s">
        <v>214</v>
      </c>
      <c r="Q128" s="1">
        <v>24</v>
      </c>
      <c r="R128" s="1" t="str">
        <f>CONCATENATE(Module[[#This Row],[Mod]],Module[[#This Row],[Lens]])</f>
        <v>D4</v>
      </c>
    </row>
    <row r="129" spans="6:18" x14ac:dyDescent="0.25">
      <c r="F129" t="str">
        <f>CONCATENATE(Module[[#This Row],[Voltage]],Module[[#This Row],[Mod]],Module[[#This Row],[Lens]],Module[[#This Row],[Base]])</f>
        <v>24D4G</v>
      </c>
      <c r="G129">
        <f>Module[[#This Row],[Mod$]]+Module[[#This Row],[Bulb$]]</f>
        <v>65.02000000000001</v>
      </c>
      <c r="H129" t="s">
        <v>449</v>
      </c>
      <c r="I129" s="8">
        <v>750002900</v>
      </c>
      <c r="J129">
        <f>VLOOKUP(Module[[#This Row],[Module'#]],Components!$A:$D,4,FALSE)</f>
        <v>55.59</v>
      </c>
      <c r="K129" s="12">
        <v>890010905</v>
      </c>
      <c r="L129">
        <f>VLOOKUP(Module[[#This Row],[Bulb'#]],Components!$A:$D,4,FALSE)</f>
        <v>9.43</v>
      </c>
      <c r="M129" s="11" t="s">
        <v>201</v>
      </c>
      <c r="N129" t="s">
        <v>205</v>
      </c>
      <c r="O129" s="1">
        <v>4</v>
      </c>
      <c r="P129" s="1" t="s">
        <v>214</v>
      </c>
      <c r="Q129" s="1">
        <v>24</v>
      </c>
      <c r="R129" s="1" t="str">
        <f>CONCATENATE(Module[[#This Row],[Mod]],Module[[#This Row],[Lens]])</f>
        <v>D4</v>
      </c>
    </row>
    <row r="130" spans="6:18" x14ac:dyDescent="0.25">
      <c r="F130" t="str">
        <f>CONCATENATE(Module[[#This Row],[Voltage]],Module[[#This Row],[Mod]],Module[[#This Row],[Lens]],Module[[#This Row],[Base]])</f>
        <v>24D5B</v>
      </c>
      <c r="G130">
        <f>Module[[#This Row],[Mod$]]+Module[[#This Row],[Bulb$]]</f>
        <v>65.02000000000001</v>
      </c>
      <c r="H130" t="s">
        <v>423</v>
      </c>
      <c r="I130" s="8">
        <v>750001900</v>
      </c>
      <c r="J130">
        <f>VLOOKUP(Module[[#This Row],[Module'#]],Components!$A:$D,4,FALSE)</f>
        <v>55.59</v>
      </c>
      <c r="K130" s="12">
        <v>890010905</v>
      </c>
      <c r="L130">
        <f>VLOOKUP(Module[[#This Row],[Bulb'#]],Components!$A:$D,4,FALSE)</f>
        <v>9.43</v>
      </c>
      <c r="M130" s="11" t="s">
        <v>200</v>
      </c>
      <c r="N130" t="s">
        <v>205</v>
      </c>
      <c r="O130" s="1">
        <v>5</v>
      </c>
      <c r="P130" s="1" t="s">
        <v>215</v>
      </c>
      <c r="Q130" s="1">
        <v>24</v>
      </c>
      <c r="R130" s="1" t="str">
        <f>CONCATENATE(Module[[#This Row],[Mod]],Module[[#This Row],[Lens]])</f>
        <v>D5</v>
      </c>
    </row>
    <row r="131" spans="6:18" x14ac:dyDescent="0.25">
      <c r="F131" t="str">
        <f>CONCATENATE(Module[[#This Row],[Voltage]],Module[[#This Row],[Mod]],Module[[#This Row],[Lens]],Module[[#This Row],[Base]])</f>
        <v>24D5G</v>
      </c>
      <c r="G131">
        <f>Module[[#This Row],[Mod$]]+Module[[#This Row],[Bulb$]]</f>
        <v>65.02000000000001</v>
      </c>
      <c r="H131" t="s">
        <v>423</v>
      </c>
      <c r="I131" s="8">
        <v>750001900</v>
      </c>
      <c r="J131">
        <f>VLOOKUP(Module[[#This Row],[Module'#]],Components!$A:$D,4,FALSE)</f>
        <v>55.59</v>
      </c>
      <c r="K131" s="12">
        <v>890010905</v>
      </c>
      <c r="L131">
        <f>VLOOKUP(Module[[#This Row],[Bulb'#]],Components!$A:$D,4,FALSE)</f>
        <v>9.43</v>
      </c>
      <c r="M131" s="11" t="s">
        <v>201</v>
      </c>
      <c r="N131" t="s">
        <v>205</v>
      </c>
      <c r="O131" s="1">
        <v>5</v>
      </c>
      <c r="P131" s="1" t="s">
        <v>215</v>
      </c>
      <c r="Q131" s="1">
        <v>24</v>
      </c>
      <c r="R131" s="1" t="str">
        <f>CONCATENATE(Module[[#This Row],[Mod]],Module[[#This Row],[Lens]])</f>
        <v>D5</v>
      </c>
    </row>
    <row r="132" spans="6:18" x14ac:dyDescent="0.25">
      <c r="F132" t="str">
        <f>CONCATENATE(Module[[#This Row],[Voltage]],Module[[#This Row],[Mod]],Module[[#This Row],[Lens]],Module[[#This Row],[Base]])</f>
        <v>24D6B</v>
      </c>
      <c r="G132">
        <f>Module[[#This Row],[Mod$]]+Module[[#This Row],[Bulb$]]</f>
        <v>65.02000000000001</v>
      </c>
      <c r="H132" t="s">
        <v>431</v>
      </c>
      <c r="I132" s="8">
        <v>750005900</v>
      </c>
      <c r="J132">
        <f>VLOOKUP(Module[[#This Row],[Module'#]],Components!$A:$D,4,FALSE)</f>
        <v>55.59</v>
      </c>
      <c r="K132" s="12">
        <v>890010905</v>
      </c>
      <c r="L132">
        <f>VLOOKUP(Module[[#This Row],[Bulb'#]],Components!$A:$D,4,FALSE)</f>
        <v>9.43</v>
      </c>
      <c r="M132" s="11" t="s">
        <v>200</v>
      </c>
      <c r="N132" t="s">
        <v>205</v>
      </c>
      <c r="O132" s="1">
        <v>6</v>
      </c>
      <c r="P132" s="1" t="s">
        <v>216</v>
      </c>
      <c r="Q132" s="1">
        <v>24</v>
      </c>
      <c r="R132" s="1" t="str">
        <f>CONCATENATE(Module[[#This Row],[Mod]],Module[[#This Row],[Lens]])</f>
        <v>D6</v>
      </c>
    </row>
    <row r="133" spans="6:18" x14ac:dyDescent="0.25">
      <c r="F133" t="str">
        <f>CONCATENATE(Module[[#This Row],[Voltage]],Module[[#This Row],[Mod]],Module[[#This Row],[Lens]],Module[[#This Row],[Base]])</f>
        <v>24D6G</v>
      </c>
      <c r="G133">
        <f>Module[[#This Row],[Mod$]]+Module[[#This Row],[Bulb$]]</f>
        <v>65.02000000000001</v>
      </c>
      <c r="H133" t="s">
        <v>431</v>
      </c>
      <c r="I133" s="8">
        <v>750005900</v>
      </c>
      <c r="J133">
        <f>VLOOKUP(Module[[#This Row],[Module'#]],Components!$A:$D,4,FALSE)</f>
        <v>55.59</v>
      </c>
      <c r="K133" s="12">
        <v>890010905</v>
      </c>
      <c r="L133">
        <f>VLOOKUP(Module[[#This Row],[Bulb'#]],Components!$A:$D,4,FALSE)</f>
        <v>9.43</v>
      </c>
      <c r="M133" s="11" t="s">
        <v>201</v>
      </c>
      <c r="N133" t="s">
        <v>205</v>
      </c>
      <c r="O133" s="1">
        <v>6</v>
      </c>
      <c r="P133" s="1" t="s">
        <v>216</v>
      </c>
      <c r="Q133" s="1">
        <v>24</v>
      </c>
      <c r="R133" s="1" t="str">
        <f>CONCATENATE(Module[[#This Row],[Mod]],Module[[#This Row],[Lens]])</f>
        <v>D6</v>
      </c>
    </row>
    <row r="134" spans="6:18" x14ac:dyDescent="0.25">
      <c r="F134" t="str">
        <f>CONCATENATE(Module[[#This Row],[Voltage]],Module[[#This Row],[Mod]],Module[[#This Row],[Lens]],Module[[#This Row],[Base]])</f>
        <v>24D7B</v>
      </c>
      <c r="G134" s="1">
        <f>Module[[#This Row],[Mod$]]+Module[[#This Row],[Bulb$]]</f>
        <v>65.02000000000001</v>
      </c>
      <c r="H134" s="1" t="s">
        <v>437</v>
      </c>
      <c r="I134" s="8">
        <v>750004900</v>
      </c>
      <c r="J134" s="1">
        <f>VLOOKUP(Module[[#This Row],[Module'#]],Components!$A:$D,4,FALSE)</f>
        <v>55.59</v>
      </c>
      <c r="K134" s="12">
        <v>890010905</v>
      </c>
      <c r="L134">
        <f>VLOOKUP(Module[[#This Row],[Bulb'#]],Components!$A:$D,4,FALSE)</f>
        <v>9.43</v>
      </c>
      <c r="M134" s="11" t="s">
        <v>200</v>
      </c>
      <c r="N134" s="8" t="s">
        <v>205</v>
      </c>
      <c r="O134" s="1">
        <v>7</v>
      </c>
      <c r="P134" s="1" t="s">
        <v>217</v>
      </c>
      <c r="Q134" s="1">
        <v>24</v>
      </c>
      <c r="R134" s="1" t="str">
        <f>CONCATENATE(Module[[#This Row],[Mod]],Module[[#This Row],[Lens]])</f>
        <v>D7</v>
      </c>
    </row>
    <row r="135" spans="6:18" x14ac:dyDescent="0.25">
      <c r="F135" t="str">
        <f>CONCATENATE(Module[[#This Row],[Voltage]],Module[[#This Row],[Mod]],Module[[#This Row],[Lens]],Module[[#This Row],[Base]])</f>
        <v>24D7G</v>
      </c>
      <c r="G135" s="1">
        <f>Module[[#This Row],[Mod$]]+Module[[#This Row],[Bulb$]]</f>
        <v>65.02000000000001</v>
      </c>
      <c r="H135" s="1" t="s">
        <v>437</v>
      </c>
      <c r="I135" s="8">
        <v>750004900</v>
      </c>
      <c r="J135" s="1">
        <f>VLOOKUP(Module[[#This Row],[Module'#]],Components!$A:$D,4,FALSE)</f>
        <v>55.59</v>
      </c>
      <c r="K135" s="12">
        <v>890010905</v>
      </c>
      <c r="L135">
        <f>VLOOKUP(Module[[#This Row],[Bulb'#]],Components!$A:$D,4,FALSE)</f>
        <v>9.43</v>
      </c>
      <c r="M135" s="11" t="s">
        <v>201</v>
      </c>
      <c r="N135" s="8" t="s">
        <v>205</v>
      </c>
      <c r="O135" s="1">
        <v>7</v>
      </c>
      <c r="P135" s="1" t="s">
        <v>217</v>
      </c>
      <c r="Q135" s="1">
        <v>24</v>
      </c>
      <c r="R135" s="1" t="str">
        <f>CONCATENATE(Module[[#This Row],[Mod]],Module[[#This Row],[Lens]])</f>
        <v>D7</v>
      </c>
    </row>
    <row r="136" spans="6:18" x14ac:dyDescent="0.25">
      <c r="F136" t="str">
        <f>CONCATENATE(Module[[#This Row],[Voltage]],Module[[#This Row],[Mod]],Module[[#This Row],[Lens]],Module[[#This Row],[Base]])</f>
        <v>24D8B</v>
      </c>
      <c r="G136" s="1">
        <f>Module[[#This Row],[Mod$]]+Module[[#This Row],[Bulb$]]</f>
        <v>65.02000000000001</v>
      </c>
      <c r="H136" s="1" t="s">
        <v>457</v>
      </c>
      <c r="I136" s="8">
        <v>750007900</v>
      </c>
      <c r="J136" s="1">
        <f>VLOOKUP(Module[[#This Row],[Module'#]],Components!$A:$D,4,FALSE)</f>
        <v>55.59</v>
      </c>
      <c r="K136" s="12">
        <v>890010905</v>
      </c>
      <c r="L136">
        <f>VLOOKUP(Module[[#This Row],[Bulb'#]],Components!$A:$D,4,FALSE)</f>
        <v>9.43</v>
      </c>
      <c r="M136" s="11" t="s">
        <v>200</v>
      </c>
      <c r="N136" s="8" t="s">
        <v>205</v>
      </c>
      <c r="O136" s="1">
        <v>8</v>
      </c>
      <c r="P136" s="1" t="s">
        <v>218</v>
      </c>
      <c r="Q136" s="1">
        <v>24</v>
      </c>
      <c r="R136" s="1" t="str">
        <f>CONCATENATE(Module[[#This Row],[Mod]],Module[[#This Row],[Lens]])</f>
        <v>D8</v>
      </c>
    </row>
    <row r="137" spans="6:18" x14ac:dyDescent="0.25">
      <c r="F137" t="str">
        <f>CONCATENATE(Module[[#This Row],[Voltage]],Module[[#This Row],[Mod]],Module[[#This Row],[Lens]],Module[[#This Row],[Base]])</f>
        <v>24D8G</v>
      </c>
      <c r="G137" s="1">
        <f>Module[[#This Row],[Mod$]]+Module[[#This Row],[Bulb$]]</f>
        <v>65.02000000000001</v>
      </c>
      <c r="H137" s="1" t="s">
        <v>457</v>
      </c>
      <c r="I137" s="8">
        <v>750007900</v>
      </c>
      <c r="J137" s="1">
        <f>VLOOKUP(Module[[#This Row],[Module'#]],Components!$A:$D,4,FALSE)</f>
        <v>55.59</v>
      </c>
      <c r="K137" s="12">
        <v>890010905</v>
      </c>
      <c r="L137">
        <f>VLOOKUP(Module[[#This Row],[Bulb'#]],Components!$A:$D,4,FALSE)</f>
        <v>9.43</v>
      </c>
      <c r="M137" s="11" t="s">
        <v>201</v>
      </c>
      <c r="N137" s="8" t="s">
        <v>205</v>
      </c>
      <c r="O137" s="1">
        <v>8</v>
      </c>
      <c r="P137" s="1" t="s">
        <v>218</v>
      </c>
      <c r="Q137" s="1">
        <v>24</v>
      </c>
      <c r="R137" s="1" t="str">
        <f>CONCATENATE(Module[[#This Row],[Mod]],Module[[#This Row],[Lens]])</f>
        <v>D8</v>
      </c>
    </row>
    <row r="138" spans="6:18" x14ac:dyDescent="0.25">
      <c r="F138" t="str">
        <f>CONCATENATE(Module[[#This Row],[Voltage]],Module[[#This Row],[Mod]],Module[[#This Row],[Lens]],Module[[#This Row],[Base]])</f>
        <v>120D3B</v>
      </c>
      <c r="G138">
        <f>Module[[#This Row],[Mod$]]+Module[[#This Row],[Bulb$]]</f>
        <v>65.02000000000001</v>
      </c>
      <c r="H138" t="s">
        <v>443</v>
      </c>
      <c r="I138" s="8">
        <v>750006900</v>
      </c>
      <c r="J138">
        <f>VLOOKUP(Module[[#This Row],[Module'#]],Components!$A:$D,4,FALSE)</f>
        <v>55.59</v>
      </c>
      <c r="K138">
        <v>890010910</v>
      </c>
      <c r="L138">
        <f>VLOOKUP(Module[[#This Row],[Bulb'#]],Components!$A:$D,4,FALSE)</f>
        <v>9.43</v>
      </c>
      <c r="M138" s="11" t="s">
        <v>200</v>
      </c>
      <c r="N138" t="s">
        <v>205</v>
      </c>
      <c r="O138" s="1">
        <v>3</v>
      </c>
      <c r="P138" s="1" t="s">
        <v>213</v>
      </c>
      <c r="Q138" s="1">
        <v>120</v>
      </c>
      <c r="R138" s="1" t="str">
        <f>CONCATENATE(Module[[#This Row],[Mod]],Module[[#This Row],[Lens]])</f>
        <v>D3</v>
      </c>
    </row>
    <row r="139" spans="6:18" x14ac:dyDescent="0.25">
      <c r="F139" t="str">
        <f>CONCATENATE(Module[[#This Row],[Voltage]],Module[[#This Row],[Mod]],Module[[#This Row],[Lens]],Module[[#This Row],[Base]])</f>
        <v>120D3G</v>
      </c>
      <c r="G139">
        <f>Module[[#This Row],[Mod$]]+Module[[#This Row],[Bulb$]]</f>
        <v>65.02000000000001</v>
      </c>
      <c r="H139" t="s">
        <v>443</v>
      </c>
      <c r="I139" s="8">
        <v>750006900</v>
      </c>
      <c r="J139">
        <f>VLOOKUP(Module[[#This Row],[Module'#]],Components!$A:$D,4,FALSE)</f>
        <v>55.59</v>
      </c>
      <c r="K139">
        <v>890010910</v>
      </c>
      <c r="L139">
        <f>VLOOKUP(Module[[#This Row],[Bulb'#]],Components!$A:$D,4,FALSE)</f>
        <v>9.43</v>
      </c>
      <c r="M139" s="11" t="s">
        <v>201</v>
      </c>
      <c r="N139" t="s">
        <v>205</v>
      </c>
      <c r="O139" s="1">
        <v>3</v>
      </c>
      <c r="P139" s="1" t="s">
        <v>213</v>
      </c>
      <c r="Q139" s="1">
        <v>120</v>
      </c>
      <c r="R139" s="1" t="str">
        <f>CONCATENATE(Module[[#This Row],[Mod]],Module[[#This Row],[Lens]])</f>
        <v>D3</v>
      </c>
    </row>
    <row r="140" spans="6:18" x14ac:dyDescent="0.25">
      <c r="F140" t="str">
        <f>CONCATENATE(Module[[#This Row],[Voltage]],Module[[#This Row],[Mod]],Module[[#This Row],[Lens]],Module[[#This Row],[Base]])</f>
        <v>120D4B</v>
      </c>
      <c r="G140">
        <f>Module[[#This Row],[Mod$]]+Module[[#This Row],[Bulb$]]</f>
        <v>65.02000000000001</v>
      </c>
      <c r="H140" t="s">
        <v>449</v>
      </c>
      <c r="I140" s="8">
        <v>750002900</v>
      </c>
      <c r="J140">
        <f>VLOOKUP(Module[[#This Row],[Module'#]],Components!$A:$D,4,FALSE)</f>
        <v>55.59</v>
      </c>
      <c r="K140">
        <v>890010910</v>
      </c>
      <c r="L140">
        <f>VLOOKUP(Module[[#This Row],[Bulb'#]],Components!$A:$D,4,FALSE)</f>
        <v>9.43</v>
      </c>
      <c r="M140" s="11" t="s">
        <v>200</v>
      </c>
      <c r="N140" t="s">
        <v>205</v>
      </c>
      <c r="O140" s="1">
        <v>4</v>
      </c>
      <c r="P140" s="1" t="s">
        <v>214</v>
      </c>
      <c r="Q140" s="1">
        <v>120</v>
      </c>
      <c r="R140" s="1" t="str">
        <f>CONCATENATE(Module[[#This Row],[Mod]],Module[[#This Row],[Lens]])</f>
        <v>D4</v>
      </c>
    </row>
    <row r="141" spans="6:18" x14ac:dyDescent="0.25">
      <c r="F141" t="str">
        <f>CONCATENATE(Module[[#This Row],[Voltage]],Module[[#This Row],[Mod]],Module[[#This Row],[Lens]],Module[[#This Row],[Base]])</f>
        <v>120D4G</v>
      </c>
      <c r="G141">
        <f>Module[[#This Row],[Mod$]]+Module[[#This Row],[Bulb$]]</f>
        <v>65.02000000000001</v>
      </c>
      <c r="H141" t="s">
        <v>449</v>
      </c>
      <c r="I141" s="8">
        <v>750002900</v>
      </c>
      <c r="J141">
        <f>VLOOKUP(Module[[#This Row],[Module'#]],Components!$A:$D,4,FALSE)</f>
        <v>55.59</v>
      </c>
      <c r="K141">
        <v>890010910</v>
      </c>
      <c r="L141">
        <f>VLOOKUP(Module[[#This Row],[Bulb'#]],Components!$A:$D,4,FALSE)</f>
        <v>9.43</v>
      </c>
      <c r="M141" s="11" t="s">
        <v>201</v>
      </c>
      <c r="N141" t="s">
        <v>205</v>
      </c>
      <c r="O141" s="1">
        <v>4</v>
      </c>
      <c r="P141" s="1" t="s">
        <v>214</v>
      </c>
      <c r="Q141" s="1">
        <v>120</v>
      </c>
      <c r="R141" s="1" t="str">
        <f>CONCATENATE(Module[[#This Row],[Mod]],Module[[#This Row],[Lens]])</f>
        <v>D4</v>
      </c>
    </row>
    <row r="142" spans="6:18" x14ac:dyDescent="0.25">
      <c r="F142" t="str">
        <f>CONCATENATE(Module[[#This Row],[Voltage]],Module[[#This Row],[Mod]],Module[[#This Row],[Lens]],Module[[#This Row],[Base]])</f>
        <v>120D5B</v>
      </c>
      <c r="G142">
        <f>Module[[#This Row],[Mod$]]+Module[[#This Row],[Bulb$]]</f>
        <v>65.02000000000001</v>
      </c>
      <c r="H142" t="s">
        <v>423</v>
      </c>
      <c r="I142" s="8">
        <v>750001900</v>
      </c>
      <c r="J142">
        <f>VLOOKUP(Module[[#This Row],[Module'#]],Components!$A:$D,4,FALSE)</f>
        <v>55.59</v>
      </c>
      <c r="K142">
        <v>890010910</v>
      </c>
      <c r="L142">
        <f>VLOOKUP(Module[[#This Row],[Bulb'#]],Components!$A:$D,4,FALSE)</f>
        <v>9.43</v>
      </c>
      <c r="M142" s="11" t="s">
        <v>200</v>
      </c>
      <c r="N142" t="s">
        <v>205</v>
      </c>
      <c r="O142" s="1">
        <v>5</v>
      </c>
      <c r="P142" s="1" t="s">
        <v>215</v>
      </c>
      <c r="Q142" s="1">
        <v>120</v>
      </c>
      <c r="R142" s="1" t="str">
        <f>CONCATENATE(Module[[#This Row],[Mod]],Module[[#This Row],[Lens]])</f>
        <v>D5</v>
      </c>
    </row>
    <row r="143" spans="6:18" x14ac:dyDescent="0.25">
      <c r="F143" t="str">
        <f>CONCATENATE(Module[[#This Row],[Voltage]],Module[[#This Row],[Mod]],Module[[#This Row],[Lens]],Module[[#This Row],[Base]])</f>
        <v>120D5G</v>
      </c>
      <c r="G143">
        <f>Module[[#This Row],[Mod$]]+Module[[#This Row],[Bulb$]]</f>
        <v>65.02000000000001</v>
      </c>
      <c r="H143" t="s">
        <v>423</v>
      </c>
      <c r="I143" s="8">
        <v>750001900</v>
      </c>
      <c r="J143">
        <f>VLOOKUP(Module[[#This Row],[Module'#]],Components!$A:$D,4,FALSE)</f>
        <v>55.59</v>
      </c>
      <c r="K143">
        <v>890010910</v>
      </c>
      <c r="L143">
        <f>VLOOKUP(Module[[#This Row],[Bulb'#]],Components!$A:$D,4,FALSE)</f>
        <v>9.43</v>
      </c>
      <c r="M143" s="11" t="s">
        <v>201</v>
      </c>
      <c r="N143" t="s">
        <v>205</v>
      </c>
      <c r="O143" s="1">
        <v>5</v>
      </c>
      <c r="P143" s="1" t="s">
        <v>215</v>
      </c>
      <c r="Q143" s="1">
        <v>120</v>
      </c>
      <c r="R143" s="1" t="str">
        <f>CONCATENATE(Module[[#This Row],[Mod]],Module[[#This Row],[Lens]])</f>
        <v>D5</v>
      </c>
    </row>
    <row r="144" spans="6:18" x14ac:dyDescent="0.25">
      <c r="F144" t="str">
        <f>CONCATENATE(Module[[#This Row],[Voltage]],Module[[#This Row],[Mod]],Module[[#This Row],[Lens]],Module[[#This Row],[Base]])</f>
        <v>120D6B</v>
      </c>
      <c r="G144">
        <f>Module[[#This Row],[Mod$]]+Module[[#This Row],[Bulb$]]</f>
        <v>65.02000000000001</v>
      </c>
      <c r="H144" t="s">
        <v>431</v>
      </c>
      <c r="I144" s="8">
        <v>750005900</v>
      </c>
      <c r="J144">
        <f>VLOOKUP(Module[[#This Row],[Module'#]],Components!$A:$D,4,FALSE)</f>
        <v>55.59</v>
      </c>
      <c r="K144">
        <v>890010910</v>
      </c>
      <c r="L144">
        <f>VLOOKUP(Module[[#This Row],[Bulb'#]],Components!$A:$D,4,FALSE)</f>
        <v>9.43</v>
      </c>
      <c r="M144" s="11" t="s">
        <v>200</v>
      </c>
      <c r="N144" t="s">
        <v>205</v>
      </c>
      <c r="O144" s="1">
        <v>6</v>
      </c>
      <c r="P144" s="1" t="s">
        <v>216</v>
      </c>
      <c r="Q144" s="1">
        <v>120</v>
      </c>
      <c r="R144" s="1" t="str">
        <f>CONCATENATE(Module[[#This Row],[Mod]],Module[[#This Row],[Lens]])</f>
        <v>D6</v>
      </c>
    </row>
    <row r="145" spans="6:18" x14ac:dyDescent="0.25">
      <c r="F145" t="str">
        <f>CONCATENATE(Module[[#This Row],[Voltage]],Module[[#This Row],[Mod]],Module[[#This Row],[Lens]],Module[[#This Row],[Base]])</f>
        <v>120D6G</v>
      </c>
      <c r="G145">
        <f>Module[[#This Row],[Mod$]]+Module[[#This Row],[Bulb$]]</f>
        <v>65.02000000000001</v>
      </c>
      <c r="H145" t="s">
        <v>431</v>
      </c>
      <c r="I145" s="8">
        <v>750005900</v>
      </c>
      <c r="J145">
        <f>VLOOKUP(Module[[#This Row],[Module'#]],Components!$A:$D,4,FALSE)</f>
        <v>55.59</v>
      </c>
      <c r="K145">
        <v>890010910</v>
      </c>
      <c r="L145">
        <f>VLOOKUP(Module[[#This Row],[Bulb'#]],Components!$A:$D,4,FALSE)</f>
        <v>9.43</v>
      </c>
      <c r="M145" s="11" t="s">
        <v>201</v>
      </c>
      <c r="N145" t="s">
        <v>205</v>
      </c>
      <c r="O145" s="1">
        <v>6</v>
      </c>
      <c r="P145" s="1" t="s">
        <v>216</v>
      </c>
      <c r="Q145" s="1">
        <v>120</v>
      </c>
      <c r="R145" s="1" t="str">
        <f>CONCATENATE(Module[[#This Row],[Mod]],Module[[#This Row],[Lens]])</f>
        <v>D6</v>
      </c>
    </row>
    <row r="146" spans="6:18" x14ac:dyDescent="0.25">
      <c r="F146" t="str">
        <f>CONCATENATE(Module[[#This Row],[Voltage]],Module[[#This Row],[Mod]],Module[[#This Row],[Lens]],Module[[#This Row],[Base]])</f>
        <v>120D7B</v>
      </c>
      <c r="G146" s="1">
        <f>Module[[#This Row],[Mod$]]+Module[[#This Row],[Bulb$]]</f>
        <v>65.02000000000001</v>
      </c>
      <c r="H146" s="1" t="s">
        <v>437</v>
      </c>
      <c r="I146" s="8">
        <v>750004900</v>
      </c>
      <c r="J146" s="1">
        <f>VLOOKUP(Module[[#This Row],[Module'#]],Components!$A:$D,4,FALSE)</f>
        <v>55.59</v>
      </c>
      <c r="K146">
        <v>890010910</v>
      </c>
      <c r="L146">
        <f>VLOOKUP(Module[[#This Row],[Bulb'#]],Components!$A:$D,4,FALSE)</f>
        <v>9.43</v>
      </c>
      <c r="M146" s="11" t="s">
        <v>200</v>
      </c>
      <c r="N146" s="8" t="s">
        <v>205</v>
      </c>
      <c r="O146" s="1">
        <v>7</v>
      </c>
      <c r="P146" s="1" t="s">
        <v>217</v>
      </c>
      <c r="Q146" s="1">
        <v>120</v>
      </c>
      <c r="R146" s="1" t="str">
        <f>CONCATENATE(Module[[#This Row],[Mod]],Module[[#This Row],[Lens]])</f>
        <v>D7</v>
      </c>
    </row>
    <row r="147" spans="6:18" x14ac:dyDescent="0.25">
      <c r="F147" t="str">
        <f>CONCATENATE(Module[[#This Row],[Voltage]],Module[[#This Row],[Mod]],Module[[#This Row],[Lens]],Module[[#This Row],[Base]])</f>
        <v>120D7G</v>
      </c>
      <c r="G147" s="1">
        <f>Module[[#This Row],[Mod$]]+Module[[#This Row],[Bulb$]]</f>
        <v>65.02000000000001</v>
      </c>
      <c r="H147" s="1" t="s">
        <v>437</v>
      </c>
      <c r="I147" s="8">
        <v>750004900</v>
      </c>
      <c r="J147" s="1">
        <f>VLOOKUP(Module[[#This Row],[Module'#]],Components!$A:$D,4,FALSE)</f>
        <v>55.59</v>
      </c>
      <c r="K147">
        <v>890010910</v>
      </c>
      <c r="L147">
        <f>VLOOKUP(Module[[#This Row],[Bulb'#]],Components!$A:$D,4,FALSE)</f>
        <v>9.43</v>
      </c>
      <c r="M147" s="11" t="s">
        <v>201</v>
      </c>
      <c r="N147" s="8" t="s">
        <v>205</v>
      </c>
      <c r="O147" s="1">
        <v>7</v>
      </c>
      <c r="P147" s="1" t="s">
        <v>217</v>
      </c>
      <c r="Q147" s="1">
        <v>120</v>
      </c>
      <c r="R147" s="1" t="str">
        <f>CONCATENATE(Module[[#This Row],[Mod]],Module[[#This Row],[Lens]])</f>
        <v>D7</v>
      </c>
    </row>
    <row r="148" spans="6:18" x14ac:dyDescent="0.25">
      <c r="F148" t="str">
        <f>CONCATENATE(Module[[#This Row],[Voltage]],Module[[#This Row],[Mod]],Module[[#This Row],[Lens]],Module[[#This Row],[Base]])</f>
        <v>120D8B</v>
      </c>
      <c r="G148" s="1">
        <f>Module[[#This Row],[Mod$]]+Module[[#This Row],[Bulb$]]</f>
        <v>65.02000000000001</v>
      </c>
      <c r="H148" s="1" t="s">
        <v>457</v>
      </c>
      <c r="I148" s="8">
        <v>750007900</v>
      </c>
      <c r="J148" s="1">
        <f>VLOOKUP(Module[[#This Row],[Module'#]],Components!$A:$D,4,FALSE)</f>
        <v>55.59</v>
      </c>
      <c r="K148">
        <v>890010910</v>
      </c>
      <c r="L148">
        <f>VLOOKUP(Module[[#This Row],[Bulb'#]],Components!$A:$D,4,FALSE)</f>
        <v>9.43</v>
      </c>
      <c r="M148" s="11" t="s">
        <v>200</v>
      </c>
      <c r="N148" s="8" t="s">
        <v>205</v>
      </c>
      <c r="O148" s="1">
        <v>8</v>
      </c>
      <c r="P148" s="1" t="s">
        <v>218</v>
      </c>
      <c r="Q148" s="1">
        <v>120</v>
      </c>
      <c r="R148" s="1" t="str">
        <f>CONCATENATE(Module[[#This Row],[Mod]],Module[[#This Row],[Lens]])</f>
        <v>D8</v>
      </c>
    </row>
    <row r="149" spans="6:18" x14ac:dyDescent="0.25">
      <c r="F149" t="str">
        <f>CONCATENATE(Module[[#This Row],[Voltage]],Module[[#This Row],[Mod]],Module[[#This Row],[Lens]],Module[[#This Row],[Base]])</f>
        <v>120D8G</v>
      </c>
      <c r="G149" s="1">
        <f>Module[[#This Row],[Mod$]]+Module[[#This Row],[Bulb$]]</f>
        <v>65.02000000000001</v>
      </c>
      <c r="H149" s="1" t="s">
        <v>457</v>
      </c>
      <c r="I149" s="8">
        <v>750007900</v>
      </c>
      <c r="J149" s="1">
        <f>VLOOKUP(Module[[#This Row],[Module'#]],Components!$A:$D,4,FALSE)</f>
        <v>55.59</v>
      </c>
      <c r="K149">
        <v>890010910</v>
      </c>
      <c r="L149">
        <f>VLOOKUP(Module[[#This Row],[Bulb'#]],Components!$A:$D,4,FALSE)</f>
        <v>9.43</v>
      </c>
      <c r="M149" s="11" t="s">
        <v>201</v>
      </c>
      <c r="N149" s="8" t="s">
        <v>205</v>
      </c>
      <c r="O149" s="1">
        <v>8</v>
      </c>
      <c r="P149" s="1" t="s">
        <v>218</v>
      </c>
      <c r="Q149" s="1">
        <v>120</v>
      </c>
      <c r="R149" s="1" t="str">
        <f>CONCATENATE(Module[[#This Row],[Mod]],Module[[#This Row],[Lens]])</f>
        <v>D8</v>
      </c>
    </row>
    <row r="150" spans="6:18" x14ac:dyDescent="0.25">
      <c r="F150" t="str">
        <f>CONCATENATE(Module[[#This Row],[Voltage]],Module[[#This Row],[Mod]],Module[[#This Row],[Lens]],Module[[#This Row],[Base]])</f>
        <v>240D3B</v>
      </c>
      <c r="G150">
        <f>Module[[#This Row],[Mod$]]+Module[[#This Row],[Bulb$]]</f>
        <v>65.02000000000001</v>
      </c>
      <c r="H150" t="s">
        <v>443</v>
      </c>
      <c r="I150" s="8">
        <v>750006900</v>
      </c>
      <c r="J150">
        <f>VLOOKUP(Module[[#This Row],[Module'#]],Components!$A:$D,4,FALSE)</f>
        <v>55.59</v>
      </c>
      <c r="K150">
        <v>890010913</v>
      </c>
      <c r="L150">
        <f>VLOOKUP(Module[[#This Row],[Bulb'#]],Components!$A:$D,4,FALSE)</f>
        <v>9.43</v>
      </c>
      <c r="M150" s="11" t="s">
        <v>200</v>
      </c>
      <c r="N150" t="s">
        <v>205</v>
      </c>
      <c r="O150" s="1">
        <v>3</v>
      </c>
      <c r="P150" s="1" t="s">
        <v>213</v>
      </c>
      <c r="Q150" s="1">
        <v>240</v>
      </c>
      <c r="R150" s="1" t="str">
        <f>CONCATENATE(Module[[#This Row],[Mod]],Module[[#This Row],[Lens]])</f>
        <v>D3</v>
      </c>
    </row>
    <row r="151" spans="6:18" x14ac:dyDescent="0.25">
      <c r="F151" t="str">
        <f>CONCATENATE(Module[[#This Row],[Voltage]],Module[[#This Row],[Mod]],Module[[#This Row],[Lens]],Module[[#This Row],[Base]])</f>
        <v>240D3G</v>
      </c>
      <c r="G151">
        <f>Module[[#This Row],[Mod$]]+Module[[#This Row],[Bulb$]]</f>
        <v>65.02000000000001</v>
      </c>
      <c r="H151" t="s">
        <v>443</v>
      </c>
      <c r="I151" s="8">
        <v>750006900</v>
      </c>
      <c r="J151">
        <f>VLOOKUP(Module[[#This Row],[Module'#]],Components!$A:$D,4,FALSE)</f>
        <v>55.59</v>
      </c>
      <c r="K151">
        <v>890010913</v>
      </c>
      <c r="L151">
        <f>VLOOKUP(Module[[#This Row],[Bulb'#]],Components!$A:$D,4,FALSE)</f>
        <v>9.43</v>
      </c>
      <c r="M151" s="11" t="s">
        <v>201</v>
      </c>
      <c r="N151" t="s">
        <v>205</v>
      </c>
      <c r="O151" s="1">
        <v>3</v>
      </c>
      <c r="P151" s="1" t="s">
        <v>213</v>
      </c>
      <c r="Q151" s="1">
        <v>240</v>
      </c>
      <c r="R151" s="1" t="str">
        <f>CONCATENATE(Module[[#This Row],[Mod]],Module[[#This Row],[Lens]])</f>
        <v>D3</v>
      </c>
    </row>
    <row r="152" spans="6:18" x14ac:dyDescent="0.25">
      <c r="F152" t="str">
        <f>CONCATENATE(Module[[#This Row],[Voltage]],Module[[#This Row],[Mod]],Module[[#This Row],[Lens]],Module[[#This Row],[Base]])</f>
        <v>240D4B</v>
      </c>
      <c r="G152">
        <f>Module[[#This Row],[Mod$]]+Module[[#This Row],[Bulb$]]</f>
        <v>65.02000000000001</v>
      </c>
      <c r="H152" t="s">
        <v>449</v>
      </c>
      <c r="I152" s="8">
        <v>750002900</v>
      </c>
      <c r="J152">
        <f>VLOOKUP(Module[[#This Row],[Module'#]],Components!$A:$D,4,FALSE)</f>
        <v>55.59</v>
      </c>
      <c r="K152">
        <v>890010913</v>
      </c>
      <c r="L152">
        <f>VLOOKUP(Module[[#This Row],[Bulb'#]],Components!$A:$D,4,FALSE)</f>
        <v>9.43</v>
      </c>
      <c r="M152" s="11" t="s">
        <v>200</v>
      </c>
      <c r="N152" t="s">
        <v>205</v>
      </c>
      <c r="O152" s="1">
        <v>4</v>
      </c>
      <c r="P152" s="1" t="s">
        <v>214</v>
      </c>
      <c r="Q152" s="1">
        <v>240</v>
      </c>
      <c r="R152" s="1" t="str">
        <f>CONCATENATE(Module[[#This Row],[Mod]],Module[[#This Row],[Lens]])</f>
        <v>D4</v>
      </c>
    </row>
    <row r="153" spans="6:18" x14ac:dyDescent="0.25">
      <c r="F153" t="str">
        <f>CONCATENATE(Module[[#This Row],[Voltage]],Module[[#This Row],[Mod]],Module[[#This Row],[Lens]],Module[[#This Row],[Base]])</f>
        <v>240D4G</v>
      </c>
      <c r="G153">
        <f>Module[[#This Row],[Mod$]]+Module[[#This Row],[Bulb$]]</f>
        <v>65.02000000000001</v>
      </c>
      <c r="H153" t="s">
        <v>449</v>
      </c>
      <c r="I153" s="8">
        <v>750002900</v>
      </c>
      <c r="J153">
        <f>VLOOKUP(Module[[#This Row],[Module'#]],Components!$A:$D,4,FALSE)</f>
        <v>55.59</v>
      </c>
      <c r="K153">
        <v>890010913</v>
      </c>
      <c r="L153">
        <f>VLOOKUP(Module[[#This Row],[Bulb'#]],Components!$A:$D,4,FALSE)</f>
        <v>9.43</v>
      </c>
      <c r="M153" s="11" t="s">
        <v>201</v>
      </c>
      <c r="N153" t="s">
        <v>205</v>
      </c>
      <c r="O153" s="1">
        <v>4</v>
      </c>
      <c r="P153" s="1" t="s">
        <v>214</v>
      </c>
      <c r="Q153" s="1">
        <v>240</v>
      </c>
      <c r="R153" s="1" t="str">
        <f>CONCATENATE(Module[[#This Row],[Mod]],Module[[#This Row],[Lens]])</f>
        <v>D4</v>
      </c>
    </row>
    <row r="154" spans="6:18" x14ac:dyDescent="0.25">
      <c r="F154" t="str">
        <f>CONCATENATE(Module[[#This Row],[Voltage]],Module[[#This Row],[Mod]],Module[[#This Row],[Lens]],Module[[#This Row],[Base]])</f>
        <v>240D5B</v>
      </c>
      <c r="G154">
        <f>Module[[#This Row],[Mod$]]+Module[[#This Row],[Bulb$]]</f>
        <v>65.02000000000001</v>
      </c>
      <c r="H154" t="s">
        <v>423</v>
      </c>
      <c r="I154" s="8">
        <v>750001900</v>
      </c>
      <c r="J154">
        <f>VLOOKUP(Module[[#This Row],[Module'#]],Components!$A:$D,4,FALSE)</f>
        <v>55.59</v>
      </c>
      <c r="K154">
        <v>890010913</v>
      </c>
      <c r="L154">
        <f>VLOOKUP(Module[[#This Row],[Bulb'#]],Components!$A:$D,4,FALSE)</f>
        <v>9.43</v>
      </c>
      <c r="M154" s="11" t="s">
        <v>200</v>
      </c>
      <c r="N154" t="s">
        <v>205</v>
      </c>
      <c r="O154" s="1">
        <v>5</v>
      </c>
      <c r="P154" s="1" t="s">
        <v>215</v>
      </c>
      <c r="Q154" s="1">
        <v>240</v>
      </c>
      <c r="R154" s="1" t="str">
        <f>CONCATENATE(Module[[#This Row],[Mod]],Module[[#This Row],[Lens]])</f>
        <v>D5</v>
      </c>
    </row>
    <row r="155" spans="6:18" x14ac:dyDescent="0.25">
      <c r="F155" t="str">
        <f>CONCATENATE(Module[[#This Row],[Voltage]],Module[[#This Row],[Mod]],Module[[#This Row],[Lens]],Module[[#This Row],[Base]])</f>
        <v>240D5G</v>
      </c>
      <c r="G155">
        <f>Module[[#This Row],[Mod$]]+Module[[#This Row],[Bulb$]]</f>
        <v>65.02000000000001</v>
      </c>
      <c r="H155" t="s">
        <v>423</v>
      </c>
      <c r="I155" s="8">
        <v>750001900</v>
      </c>
      <c r="J155">
        <f>VLOOKUP(Module[[#This Row],[Module'#]],Components!$A:$D,4,FALSE)</f>
        <v>55.59</v>
      </c>
      <c r="K155">
        <v>890010913</v>
      </c>
      <c r="L155">
        <f>VLOOKUP(Module[[#This Row],[Bulb'#]],Components!$A:$D,4,FALSE)</f>
        <v>9.43</v>
      </c>
      <c r="M155" s="11" t="s">
        <v>201</v>
      </c>
      <c r="N155" t="s">
        <v>205</v>
      </c>
      <c r="O155" s="1">
        <v>5</v>
      </c>
      <c r="P155" s="1" t="s">
        <v>215</v>
      </c>
      <c r="Q155" s="1">
        <v>240</v>
      </c>
      <c r="R155" s="1" t="str">
        <f>CONCATENATE(Module[[#This Row],[Mod]],Module[[#This Row],[Lens]])</f>
        <v>D5</v>
      </c>
    </row>
    <row r="156" spans="6:18" x14ac:dyDescent="0.25">
      <c r="F156" t="str">
        <f>CONCATENATE(Module[[#This Row],[Voltage]],Module[[#This Row],[Mod]],Module[[#This Row],[Lens]],Module[[#This Row],[Base]])</f>
        <v>240D6B</v>
      </c>
      <c r="G156">
        <f>Module[[#This Row],[Mod$]]+Module[[#This Row],[Bulb$]]</f>
        <v>65.02000000000001</v>
      </c>
      <c r="H156" t="s">
        <v>431</v>
      </c>
      <c r="I156" s="8">
        <v>750005900</v>
      </c>
      <c r="J156">
        <f>VLOOKUP(Module[[#This Row],[Module'#]],Components!$A:$D,4,FALSE)</f>
        <v>55.59</v>
      </c>
      <c r="K156">
        <v>890010913</v>
      </c>
      <c r="L156">
        <f>VLOOKUP(Module[[#This Row],[Bulb'#]],Components!$A:$D,4,FALSE)</f>
        <v>9.43</v>
      </c>
      <c r="M156" s="11" t="s">
        <v>200</v>
      </c>
      <c r="N156" t="s">
        <v>205</v>
      </c>
      <c r="O156" s="1">
        <v>6</v>
      </c>
      <c r="P156" s="1" t="s">
        <v>216</v>
      </c>
      <c r="Q156" s="1">
        <v>240</v>
      </c>
      <c r="R156" s="1" t="str">
        <f>CONCATENATE(Module[[#This Row],[Mod]],Module[[#This Row],[Lens]])</f>
        <v>D6</v>
      </c>
    </row>
    <row r="157" spans="6:18" x14ac:dyDescent="0.25">
      <c r="F157" t="str">
        <f>CONCATENATE(Module[[#This Row],[Voltage]],Module[[#This Row],[Mod]],Module[[#This Row],[Lens]],Module[[#This Row],[Base]])</f>
        <v>240D6G</v>
      </c>
      <c r="G157">
        <f>Module[[#This Row],[Mod$]]+Module[[#This Row],[Bulb$]]</f>
        <v>65.02000000000001</v>
      </c>
      <c r="H157" t="s">
        <v>431</v>
      </c>
      <c r="I157" s="8">
        <v>750005900</v>
      </c>
      <c r="J157">
        <f>VLOOKUP(Module[[#This Row],[Module'#]],Components!$A:$D,4,FALSE)</f>
        <v>55.59</v>
      </c>
      <c r="K157">
        <v>890010913</v>
      </c>
      <c r="L157">
        <f>VLOOKUP(Module[[#This Row],[Bulb'#]],Components!$A:$D,4,FALSE)</f>
        <v>9.43</v>
      </c>
      <c r="M157" s="11" t="s">
        <v>201</v>
      </c>
      <c r="N157" t="s">
        <v>205</v>
      </c>
      <c r="O157" s="1">
        <v>6</v>
      </c>
      <c r="P157" s="1" t="s">
        <v>216</v>
      </c>
      <c r="Q157" s="1">
        <v>240</v>
      </c>
      <c r="R157" s="1" t="str">
        <f>CONCATENATE(Module[[#This Row],[Mod]],Module[[#This Row],[Lens]])</f>
        <v>D6</v>
      </c>
    </row>
    <row r="158" spans="6:18" x14ac:dyDescent="0.25">
      <c r="F158" t="str">
        <f>CONCATENATE(Module[[#This Row],[Voltage]],Module[[#This Row],[Mod]],Module[[#This Row],[Lens]],Module[[#This Row],[Base]])</f>
        <v>240D7B</v>
      </c>
      <c r="G158" s="1">
        <f>Module[[#This Row],[Mod$]]+Module[[#This Row],[Bulb$]]</f>
        <v>65.02000000000001</v>
      </c>
      <c r="H158" s="1" t="s">
        <v>437</v>
      </c>
      <c r="I158" s="8">
        <v>750004900</v>
      </c>
      <c r="J158" s="1">
        <f>VLOOKUP(Module[[#This Row],[Module'#]],Components!$A:$D,4,FALSE)</f>
        <v>55.59</v>
      </c>
      <c r="K158">
        <v>890010913</v>
      </c>
      <c r="L158">
        <f>VLOOKUP(Module[[#This Row],[Bulb'#]],Components!$A:$D,4,FALSE)</f>
        <v>9.43</v>
      </c>
      <c r="M158" s="11" t="s">
        <v>200</v>
      </c>
      <c r="N158" s="8" t="s">
        <v>205</v>
      </c>
      <c r="O158" s="1">
        <v>7</v>
      </c>
      <c r="P158" s="1" t="s">
        <v>217</v>
      </c>
      <c r="Q158" s="1">
        <v>240</v>
      </c>
      <c r="R158" s="1" t="str">
        <f>CONCATENATE(Module[[#This Row],[Mod]],Module[[#This Row],[Lens]])</f>
        <v>D7</v>
      </c>
    </row>
    <row r="159" spans="6:18" x14ac:dyDescent="0.25">
      <c r="F159" t="str">
        <f>CONCATENATE(Module[[#This Row],[Voltage]],Module[[#This Row],[Mod]],Module[[#This Row],[Lens]],Module[[#This Row],[Base]])</f>
        <v>240D7G</v>
      </c>
      <c r="G159" s="1">
        <f>Module[[#This Row],[Mod$]]+Module[[#This Row],[Bulb$]]</f>
        <v>65.02000000000001</v>
      </c>
      <c r="H159" s="1" t="s">
        <v>437</v>
      </c>
      <c r="I159" s="8">
        <v>750004900</v>
      </c>
      <c r="J159" s="1">
        <f>VLOOKUP(Module[[#This Row],[Module'#]],Components!$A:$D,4,FALSE)</f>
        <v>55.59</v>
      </c>
      <c r="K159">
        <v>890010913</v>
      </c>
      <c r="L159">
        <f>VLOOKUP(Module[[#This Row],[Bulb'#]],Components!$A:$D,4,FALSE)</f>
        <v>9.43</v>
      </c>
      <c r="M159" s="11" t="s">
        <v>201</v>
      </c>
      <c r="N159" s="8" t="s">
        <v>205</v>
      </c>
      <c r="O159" s="1">
        <v>7</v>
      </c>
      <c r="P159" s="1" t="s">
        <v>217</v>
      </c>
      <c r="Q159" s="1">
        <v>240</v>
      </c>
      <c r="R159" s="1" t="str">
        <f>CONCATENATE(Module[[#This Row],[Mod]],Module[[#This Row],[Lens]])</f>
        <v>D7</v>
      </c>
    </row>
    <row r="160" spans="6:18" x14ac:dyDescent="0.25">
      <c r="F160" t="str">
        <f>CONCATENATE(Module[[#This Row],[Voltage]],Module[[#This Row],[Mod]],Module[[#This Row],[Lens]],Module[[#This Row],[Base]])</f>
        <v>240D8B</v>
      </c>
      <c r="G160" s="1">
        <f>Module[[#This Row],[Mod$]]+Module[[#This Row],[Bulb$]]</f>
        <v>65.02000000000001</v>
      </c>
      <c r="H160" s="1" t="s">
        <v>457</v>
      </c>
      <c r="I160" s="8">
        <v>750007900</v>
      </c>
      <c r="J160" s="1">
        <f>VLOOKUP(Module[[#This Row],[Module'#]],Components!$A:$D,4,FALSE)</f>
        <v>55.59</v>
      </c>
      <c r="K160">
        <v>890010913</v>
      </c>
      <c r="L160">
        <f>VLOOKUP(Module[[#This Row],[Bulb'#]],Components!$A:$D,4,FALSE)</f>
        <v>9.43</v>
      </c>
      <c r="M160" s="11" t="s">
        <v>200</v>
      </c>
      <c r="N160" s="8" t="s">
        <v>205</v>
      </c>
      <c r="O160" s="1">
        <v>8</v>
      </c>
      <c r="P160" s="1" t="s">
        <v>218</v>
      </c>
      <c r="Q160" s="1">
        <v>240</v>
      </c>
      <c r="R160" s="1" t="str">
        <f>CONCATENATE(Module[[#This Row],[Mod]],Module[[#This Row],[Lens]])</f>
        <v>D8</v>
      </c>
    </row>
    <row r="161" spans="6:18" x14ac:dyDescent="0.25">
      <c r="F161" t="str">
        <f>CONCATENATE(Module[[#This Row],[Voltage]],Module[[#This Row],[Mod]],Module[[#This Row],[Lens]],Module[[#This Row],[Base]])</f>
        <v>240D8G</v>
      </c>
      <c r="G161" s="1">
        <f>Module[[#This Row],[Mod$]]+Module[[#This Row],[Bulb$]]</f>
        <v>65.02000000000001</v>
      </c>
      <c r="H161" s="1" t="s">
        <v>457</v>
      </c>
      <c r="I161" s="8">
        <v>750007900</v>
      </c>
      <c r="J161" s="1">
        <f>VLOOKUP(Module[[#This Row],[Module'#]],Components!$A:$D,4,FALSE)</f>
        <v>55.59</v>
      </c>
      <c r="K161">
        <v>890010913</v>
      </c>
      <c r="L161">
        <f>VLOOKUP(Module[[#This Row],[Bulb'#]],Components!$A:$D,4,FALSE)</f>
        <v>9.43</v>
      </c>
      <c r="M161" s="11" t="s">
        <v>201</v>
      </c>
      <c r="N161" s="8" t="s">
        <v>205</v>
      </c>
      <c r="O161" s="1">
        <v>8</v>
      </c>
      <c r="P161" s="1" t="s">
        <v>218</v>
      </c>
      <c r="Q161" s="1">
        <v>240</v>
      </c>
      <c r="R161" s="1" t="str">
        <f>CONCATENATE(Module[[#This Row],[Mod]],Module[[#This Row],[Lens]])</f>
        <v>D8</v>
      </c>
    </row>
    <row r="162" spans="6:18" x14ac:dyDescent="0.25">
      <c r="F162" t="str">
        <f>CONCATENATE(Module[[#This Row],[Voltage]],Module[[#This Row],[Mod]],Module[[#This Row],[Lens]],Module[[#This Row],[Base]])</f>
        <v>12F3B</v>
      </c>
      <c r="G162">
        <f>Module[[#This Row],[Mod$]]+Module[[#This Row],[Bulb$]]</f>
        <v>116.72999999999999</v>
      </c>
      <c r="H162" t="s">
        <v>440</v>
      </c>
      <c r="I162" s="8">
        <v>760006405</v>
      </c>
      <c r="J162">
        <f>VLOOKUP(Module[[#This Row],[Module'#]],Components!$A:$D,4,FALSE)</f>
        <v>107.3</v>
      </c>
      <c r="K162">
        <v>890010904</v>
      </c>
      <c r="L162">
        <f>VLOOKUP(Module[[#This Row],[Bulb'#]],Components!$A:$D,4,FALSE)</f>
        <v>9.43</v>
      </c>
      <c r="M162" s="11" t="s">
        <v>200</v>
      </c>
      <c r="N162" t="s">
        <v>206</v>
      </c>
      <c r="O162" s="1">
        <v>3</v>
      </c>
      <c r="P162" s="1" t="s">
        <v>213</v>
      </c>
      <c r="Q162" s="1">
        <v>12</v>
      </c>
      <c r="R162" s="1" t="str">
        <f>CONCATENATE(Module[[#This Row],[Mod]],Module[[#This Row],[Lens]])</f>
        <v>F3</v>
      </c>
    </row>
    <row r="163" spans="6:18" x14ac:dyDescent="0.25">
      <c r="F163" t="str">
        <f>CONCATENATE(Module[[#This Row],[Voltage]],Module[[#This Row],[Mod]],Module[[#This Row],[Lens]],Module[[#This Row],[Base]])</f>
        <v>12F3G</v>
      </c>
      <c r="G163">
        <f>Module[[#This Row],[Mod$]]+Module[[#This Row],[Bulb$]]</f>
        <v>116.72999999999999</v>
      </c>
      <c r="H163" t="s">
        <v>440</v>
      </c>
      <c r="I163" s="8">
        <v>760006405</v>
      </c>
      <c r="J163">
        <f>VLOOKUP(Module[[#This Row],[Module'#]],Components!$A:$D,4,FALSE)</f>
        <v>107.3</v>
      </c>
      <c r="K163">
        <v>890010904</v>
      </c>
      <c r="L163">
        <f>VLOOKUP(Module[[#This Row],[Bulb'#]],Components!$A:$D,4,FALSE)</f>
        <v>9.43</v>
      </c>
      <c r="M163" s="11" t="s">
        <v>201</v>
      </c>
      <c r="N163" t="s">
        <v>206</v>
      </c>
      <c r="O163" s="1">
        <v>3</v>
      </c>
      <c r="P163" s="1" t="s">
        <v>213</v>
      </c>
      <c r="Q163" s="1">
        <v>12</v>
      </c>
      <c r="R163" s="1" t="str">
        <f>CONCATENATE(Module[[#This Row],[Mod]],Module[[#This Row],[Lens]])</f>
        <v>F3</v>
      </c>
    </row>
    <row r="164" spans="6:18" x14ac:dyDescent="0.25">
      <c r="F164" t="str">
        <f>CONCATENATE(Module[[#This Row],[Voltage]],Module[[#This Row],[Mod]],Module[[#This Row],[Lens]],Module[[#This Row],[Base]])</f>
        <v>12F4B</v>
      </c>
      <c r="G164">
        <f>Module[[#This Row],[Mod$]]+Module[[#This Row],[Bulb$]]</f>
        <v>116.72999999999999</v>
      </c>
      <c r="H164" t="s">
        <v>446</v>
      </c>
      <c r="I164" s="8">
        <v>760002405</v>
      </c>
      <c r="J164">
        <f>VLOOKUP(Module[[#This Row],[Module'#]],Components!$A:$D,4,FALSE)</f>
        <v>107.3</v>
      </c>
      <c r="K164">
        <v>890010904</v>
      </c>
      <c r="L164">
        <f>VLOOKUP(Module[[#This Row],[Bulb'#]],Components!$A:$D,4,FALSE)</f>
        <v>9.43</v>
      </c>
      <c r="M164" s="11" t="s">
        <v>200</v>
      </c>
      <c r="N164" t="s">
        <v>206</v>
      </c>
      <c r="O164" s="1">
        <v>4</v>
      </c>
      <c r="P164" s="1" t="s">
        <v>214</v>
      </c>
      <c r="Q164" s="1">
        <v>12</v>
      </c>
      <c r="R164" s="1" t="str">
        <f>CONCATENATE(Module[[#This Row],[Mod]],Module[[#This Row],[Lens]])</f>
        <v>F4</v>
      </c>
    </row>
    <row r="165" spans="6:18" x14ac:dyDescent="0.25">
      <c r="F165" t="str">
        <f>CONCATENATE(Module[[#This Row],[Voltage]],Module[[#This Row],[Mod]],Module[[#This Row],[Lens]],Module[[#This Row],[Base]])</f>
        <v>12F4G</v>
      </c>
      <c r="G165">
        <f>Module[[#This Row],[Mod$]]+Module[[#This Row],[Bulb$]]</f>
        <v>116.72999999999999</v>
      </c>
      <c r="H165" t="s">
        <v>446</v>
      </c>
      <c r="I165" s="8">
        <v>760002405</v>
      </c>
      <c r="J165">
        <f>VLOOKUP(Module[[#This Row],[Module'#]],Components!$A:$D,4,FALSE)</f>
        <v>107.3</v>
      </c>
      <c r="K165">
        <v>890010904</v>
      </c>
      <c r="L165">
        <f>VLOOKUP(Module[[#This Row],[Bulb'#]],Components!$A:$D,4,FALSE)</f>
        <v>9.43</v>
      </c>
      <c r="M165" s="11" t="s">
        <v>201</v>
      </c>
      <c r="N165" t="s">
        <v>206</v>
      </c>
      <c r="O165" s="1">
        <v>4</v>
      </c>
      <c r="P165" s="1" t="s">
        <v>214</v>
      </c>
      <c r="Q165" s="1">
        <v>12</v>
      </c>
      <c r="R165" s="1" t="str">
        <f>CONCATENATE(Module[[#This Row],[Mod]],Module[[#This Row],[Lens]])</f>
        <v>F4</v>
      </c>
    </row>
    <row r="166" spans="6:18" x14ac:dyDescent="0.25">
      <c r="F166" t="str">
        <f>CONCATENATE(Module[[#This Row],[Voltage]],Module[[#This Row],[Mod]],Module[[#This Row],[Lens]],Module[[#This Row],[Base]])</f>
        <v>12F5B</v>
      </c>
      <c r="G166">
        <f>Module[[#This Row],[Mod$]]+Module[[#This Row],[Bulb$]]</f>
        <v>116.72999999999999</v>
      </c>
      <c r="H166" t="s">
        <v>459</v>
      </c>
      <c r="I166" s="8">
        <v>760001405</v>
      </c>
      <c r="J166">
        <f>VLOOKUP(Module[[#This Row],[Module'#]],Components!$A:$D,4,FALSE)</f>
        <v>107.3</v>
      </c>
      <c r="K166">
        <v>890010904</v>
      </c>
      <c r="L166">
        <f>VLOOKUP(Module[[#This Row],[Bulb'#]],Components!$A:$D,4,FALSE)</f>
        <v>9.43</v>
      </c>
      <c r="M166" s="11" t="s">
        <v>200</v>
      </c>
      <c r="N166" t="s">
        <v>206</v>
      </c>
      <c r="O166" s="1">
        <v>5</v>
      </c>
      <c r="P166" s="1" t="s">
        <v>215</v>
      </c>
      <c r="Q166" s="1">
        <v>12</v>
      </c>
      <c r="R166" s="1" t="str">
        <f>CONCATENATE(Module[[#This Row],[Mod]],Module[[#This Row],[Lens]])</f>
        <v>F5</v>
      </c>
    </row>
    <row r="167" spans="6:18" x14ac:dyDescent="0.25">
      <c r="F167" t="str">
        <f>CONCATENATE(Module[[#This Row],[Voltage]],Module[[#This Row],[Mod]],Module[[#This Row],[Lens]],Module[[#This Row],[Base]])</f>
        <v>12F5G</v>
      </c>
      <c r="G167">
        <f>Module[[#This Row],[Mod$]]+Module[[#This Row],[Bulb$]]</f>
        <v>116.72999999999999</v>
      </c>
      <c r="H167" t="s">
        <v>459</v>
      </c>
      <c r="I167" s="8">
        <v>760001405</v>
      </c>
      <c r="J167">
        <f>VLOOKUP(Module[[#This Row],[Module'#]],Components!$A:$D,4,FALSE)</f>
        <v>107.3</v>
      </c>
      <c r="K167">
        <v>890010904</v>
      </c>
      <c r="L167">
        <f>VLOOKUP(Module[[#This Row],[Bulb'#]],Components!$A:$D,4,FALSE)</f>
        <v>9.43</v>
      </c>
      <c r="M167" s="11" t="s">
        <v>201</v>
      </c>
      <c r="N167" t="s">
        <v>206</v>
      </c>
      <c r="O167" s="1">
        <v>5</v>
      </c>
      <c r="P167" s="1" t="s">
        <v>215</v>
      </c>
      <c r="Q167" s="1">
        <v>12</v>
      </c>
      <c r="R167" s="1" t="str">
        <f>CONCATENATE(Module[[#This Row],[Mod]],Module[[#This Row],[Lens]])</f>
        <v>F5</v>
      </c>
    </row>
    <row r="168" spans="6:18" x14ac:dyDescent="0.25">
      <c r="F168" t="str">
        <f>CONCATENATE(Module[[#This Row],[Voltage]],Module[[#This Row],[Mod]],Module[[#This Row],[Lens]],Module[[#This Row],[Base]])</f>
        <v>12F6B</v>
      </c>
      <c r="G168">
        <f>Module[[#This Row],[Mod$]]+Module[[#This Row],[Bulb$]]</f>
        <v>116.72999999999999</v>
      </c>
      <c r="H168" t="s">
        <v>428</v>
      </c>
      <c r="I168" s="8">
        <v>760005405</v>
      </c>
      <c r="J168">
        <f>VLOOKUP(Module[[#This Row],[Module'#]],Components!$A:$D,4,FALSE)</f>
        <v>107.3</v>
      </c>
      <c r="K168">
        <v>890010904</v>
      </c>
      <c r="L168">
        <f>VLOOKUP(Module[[#This Row],[Bulb'#]],Components!$A:$D,4,FALSE)</f>
        <v>9.43</v>
      </c>
      <c r="M168" s="11" t="s">
        <v>200</v>
      </c>
      <c r="N168" t="s">
        <v>206</v>
      </c>
      <c r="O168" s="1">
        <v>6</v>
      </c>
      <c r="P168" s="1" t="s">
        <v>216</v>
      </c>
      <c r="Q168" s="1">
        <v>12</v>
      </c>
      <c r="R168" s="1" t="str">
        <f>CONCATENATE(Module[[#This Row],[Mod]],Module[[#This Row],[Lens]])</f>
        <v>F6</v>
      </c>
    </row>
    <row r="169" spans="6:18" x14ac:dyDescent="0.25">
      <c r="F169" t="str">
        <f>CONCATENATE(Module[[#This Row],[Voltage]],Module[[#This Row],[Mod]],Module[[#This Row],[Lens]],Module[[#This Row],[Base]])</f>
        <v>12F6G</v>
      </c>
      <c r="G169">
        <f>Module[[#This Row],[Mod$]]+Module[[#This Row],[Bulb$]]</f>
        <v>116.72999999999999</v>
      </c>
      <c r="H169" t="s">
        <v>428</v>
      </c>
      <c r="I169" s="8">
        <v>760005405</v>
      </c>
      <c r="J169">
        <f>VLOOKUP(Module[[#This Row],[Module'#]],Components!$A:$D,4,FALSE)</f>
        <v>107.3</v>
      </c>
      <c r="K169">
        <v>890010904</v>
      </c>
      <c r="L169">
        <f>VLOOKUP(Module[[#This Row],[Bulb'#]],Components!$A:$D,4,FALSE)</f>
        <v>9.43</v>
      </c>
      <c r="M169" s="11" t="s">
        <v>201</v>
      </c>
      <c r="N169" t="s">
        <v>206</v>
      </c>
      <c r="O169" s="1">
        <v>6</v>
      </c>
      <c r="P169" s="1" t="s">
        <v>216</v>
      </c>
      <c r="Q169" s="1">
        <v>12</v>
      </c>
      <c r="R169" s="1" t="str">
        <f>CONCATENATE(Module[[#This Row],[Mod]],Module[[#This Row],[Lens]])</f>
        <v>F6</v>
      </c>
    </row>
    <row r="170" spans="6:18" x14ac:dyDescent="0.25">
      <c r="F170" t="str">
        <f>CONCATENATE(Module[[#This Row],[Voltage]],Module[[#This Row],[Mod]],Module[[#This Row],[Lens]],Module[[#This Row],[Base]])</f>
        <v>12F7B</v>
      </c>
      <c r="G170" s="1">
        <f>Module[[#This Row],[Mod$]]+Module[[#This Row],[Bulb$]]</f>
        <v>116.72999999999999</v>
      </c>
      <c r="H170" s="1" t="s">
        <v>434</v>
      </c>
      <c r="I170" s="8">
        <v>760004405</v>
      </c>
      <c r="J170" s="1">
        <f>VLOOKUP(Module[[#This Row],[Module'#]],Components!$A:$D,4,FALSE)</f>
        <v>107.3</v>
      </c>
      <c r="K170">
        <v>890010904</v>
      </c>
      <c r="L170">
        <f>VLOOKUP(Module[[#This Row],[Bulb'#]],Components!$A:$D,4,FALSE)</f>
        <v>9.43</v>
      </c>
      <c r="M170" s="11" t="s">
        <v>200</v>
      </c>
      <c r="N170" s="8" t="s">
        <v>206</v>
      </c>
      <c r="O170" s="1">
        <v>7</v>
      </c>
      <c r="P170" s="1" t="s">
        <v>217</v>
      </c>
      <c r="Q170" s="1">
        <v>12</v>
      </c>
      <c r="R170" s="1" t="str">
        <f>CONCATENATE(Module[[#This Row],[Mod]],Module[[#This Row],[Lens]])</f>
        <v>F7</v>
      </c>
    </row>
    <row r="171" spans="6:18" x14ac:dyDescent="0.25">
      <c r="F171" t="str">
        <f>CONCATENATE(Module[[#This Row],[Voltage]],Module[[#This Row],[Mod]],Module[[#This Row],[Lens]],Module[[#This Row],[Base]])</f>
        <v>12F7G</v>
      </c>
      <c r="G171" s="1">
        <f>Module[[#This Row],[Mod$]]+Module[[#This Row],[Bulb$]]</f>
        <v>116.72999999999999</v>
      </c>
      <c r="H171" s="1" t="s">
        <v>434</v>
      </c>
      <c r="I171" s="8">
        <v>760004405</v>
      </c>
      <c r="J171" s="1">
        <f>VLOOKUP(Module[[#This Row],[Module'#]],Components!$A:$D,4,FALSE)</f>
        <v>107.3</v>
      </c>
      <c r="K171">
        <v>890010904</v>
      </c>
      <c r="L171">
        <f>VLOOKUP(Module[[#This Row],[Bulb'#]],Components!$A:$D,4,FALSE)</f>
        <v>9.43</v>
      </c>
      <c r="M171" s="11" t="s">
        <v>201</v>
      </c>
      <c r="N171" s="8" t="s">
        <v>206</v>
      </c>
      <c r="O171" s="1">
        <v>7</v>
      </c>
      <c r="P171" s="1" t="s">
        <v>217</v>
      </c>
      <c r="Q171" s="1">
        <v>12</v>
      </c>
      <c r="R171" s="1" t="str">
        <f>CONCATENATE(Module[[#This Row],[Mod]],Module[[#This Row],[Lens]])</f>
        <v>F7</v>
      </c>
    </row>
    <row r="172" spans="6:18" x14ac:dyDescent="0.25">
      <c r="F172" t="str">
        <f>CONCATENATE(Module[[#This Row],[Voltage]],Module[[#This Row],[Mod]],Module[[#This Row],[Lens]],Module[[#This Row],[Base]])</f>
        <v>12F8B</v>
      </c>
      <c r="G172" s="1">
        <f>Module[[#This Row],[Mod$]]+Module[[#This Row],[Bulb$]]</f>
        <v>116.72999999999999</v>
      </c>
      <c r="H172" s="1" t="s">
        <v>454</v>
      </c>
      <c r="I172" s="8">
        <v>760007405</v>
      </c>
      <c r="J172" s="1">
        <f>VLOOKUP(Module[[#This Row],[Module'#]],Components!$A:$D,4,FALSE)</f>
        <v>107.3</v>
      </c>
      <c r="K172">
        <v>890010904</v>
      </c>
      <c r="L172">
        <f>VLOOKUP(Module[[#This Row],[Bulb'#]],Components!$A:$D,4,FALSE)</f>
        <v>9.43</v>
      </c>
      <c r="M172" s="11" t="s">
        <v>200</v>
      </c>
      <c r="N172" s="8" t="s">
        <v>206</v>
      </c>
      <c r="O172" s="1">
        <v>8</v>
      </c>
      <c r="P172" s="1" t="s">
        <v>218</v>
      </c>
      <c r="Q172" s="1">
        <v>12</v>
      </c>
      <c r="R172" s="1" t="str">
        <f>CONCATENATE(Module[[#This Row],[Mod]],Module[[#This Row],[Lens]])</f>
        <v>F8</v>
      </c>
    </row>
    <row r="173" spans="6:18" x14ac:dyDescent="0.25">
      <c r="F173" t="str">
        <f>CONCATENATE(Module[[#This Row],[Voltage]],Module[[#This Row],[Mod]],Module[[#This Row],[Lens]],Module[[#This Row],[Base]])</f>
        <v>12F8G</v>
      </c>
      <c r="G173" s="1">
        <f>Module[[#This Row],[Mod$]]+Module[[#This Row],[Bulb$]]</f>
        <v>116.72999999999999</v>
      </c>
      <c r="H173" s="1" t="s">
        <v>454</v>
      </c>
      <c r="I173" s="8">
        <v>760007405</v>
      </c>
      <c r="J173" s="1">
        <f>VLOOKUP(Module[[#This Row],[Module'#]],Components!$A:$D,4,FALSE)</f>
        <v>107.3</v>
      </c>
      <c r="K173">
        <v>890010904</v>
      </c>
      <c r="L173">
        <f>VLOOKUP(Module[[#This Row],[Bulb'#]],Components!$A:$D,4,FALSE)</f>
        <v>9.43</v>
      </c>
      <c r="M173" s="11" t="s">
        <v>201</v>
      </c>
      <c r="N173" s="8" t="s">
        <v>206</v>
      </c>
      <c r="O173" s="1">
        <v>8</v>
      </c>
      <c r="P173" s="1" t="s">
        <v>218</v>
      </c>
      <c r="Q173" s="1">
        <v>12</v>
      </c>
      <c r="R173" s="1" t="str">
        <f>CONCATENATE(Module[[#This Row],[Mod]],Module[[#This Row],[Lens]])</f>
        <v>F8</v>
      </c>
    </row>
    <row r="174" spans="6:18" x14ac:dyDescent="0.25">
      <c r="F174" t="str">
        <f>CONCATENATE(Module[[#This Row],[Voltage]],Module[[#This Row],[Mod]],Module[[#This Row],[Lens]],Module[[#This Row],[Base]])</f>
        <v>24F3B</v>
      </c>
      <c r="G174">
        <f>Module[[#This Row],[Mod$]]+Module[[#This Row],[Bulb$]]</f>
        <v>116.72999999999999</v>
      </c>
      <c r="H174" t="s">
        <v>440</v>
      </c>
      <c r="I174" s="8">
        <v>760006405</v>
      </c>
      <c r="J174">
        <f>VLOOKUP(Module[[#This Row],[Module'#]],Components!$A:$D,4,FALSE)</f>
        <v>107.3</v>
      </c>
      <c r="K174" s="12">
        <v>890010905</v>
      </c>
      <c r="L174">
        <f>VLOOKUP(Module[[#This Row],[Bulb'#]],Components!$A:$D,4,FALSE)</f>
        <v>9.43</v>
      </c>
      <c r="M174" s="11" t="s">
        <v>200</v>
      </c>
      <c r="N174" t="s">
        <v>206</v>
      </c>
      <c r="O174" s="1">
        <v>3</v>
      </c>
      <c r="P174" s="1" t="s">
        <v>213</v>
      </c>
      <c r="Q174" s="1">
        <v>24</v>
      </c>
      <c r="R174" s="1" t="str">
        <f>CONCATENATE(Module[[#This Row],[Mod]],Module[[#This Row],[Lens]])</f>
        <v>F3</v>
      </c>
    </row>
    <row r="175" spans="6:18" x14ac:dyDescent="0.25">
      <c r="F175" t="str">
        <f>CONCATENATE(Module[[#This Row],[Voltage]],Module[[#This Row],[Mod]],Module[[#This Row],[Lens]],Module[[#This Row],[Base]])</f>
        <v>24F3G</v>
      </c>
      <c r="G175">
        <f>Module[[#This Row],[Mod$]]+Module[[#This Row],[Bulb$]]</f>
        <v>116.72999999999999</v>
      </c>
      <c r="H175" t="s">
        <v>440</v>
      </c>
      <c r="I175" s="8">
        <v>760006405</v>
      </c>
      <c r="J175">
        <f>VLOOKUP(Module[[#This Row],[Module'#]],Components!$A:$D,4,FALSE)</f>
        <v>107.3</v>
      </c>
      <c r="K175" s="12">
        <v>890010905</v>
      </c>
      <c r="L175">
        <f>VLOOKUP(Module[[#This Row],[Bulb'#]],Components!$A:$D,4,FALSE)</f>
        <v>9.43</v>
      </c>
      <c r="M175" s="11" t="s">
        <v>201</v>
      </c>
      <c r="N175" t="s">
        <v>206</v>
      </c>
      <c r="O175" s="1">
        <v>3</v>
      </c>
      <c r="P175" s="1" t="s">
        <v>213</v>
      </c>
      <c r="Q175" s="1">
        <v>24</v>
      </c>
      <c r="R175" s="1" t="str">
        <f>CONCATENATE(Module[[#This Row],[Mod]],Module[[#This Row],[Lens]])</f>
        <v>F3</v>
      </c>
    </row>
    <row r="176" spans="6:18" x14ac:dyDescent="0.25">
      <c r="F176" t="str">
        <f>CONCATENATE(Module[[#This Row],[Voltage]],Module[[#This Row],[Mod]],Module[[#This Row],[Lens]],Module[[#This Row],[Base]])</f>
        <v>24F4B</v>
      </c>
      <c r="G176">
        <f>Module[[#This Row],[Mod$]]+Module[[#This Row],[Bulb$]]</f>
        <v>116.72999999999999</v>
      </c>
      <c r="H176" t="s">
        <v>446</v>
      </c>
      <c r="I176" s="8">
        <v>760002405</v>
      </c>
      <c r="J176">
        <f>VLOOKUP(Module[[#This Row],[Module'#]],Components!$A:$D,4,FALSE)</f>
        <v>107.3</v>
      </c>
      <c r="K176" s="12">
        <v>890010905</v>
      </c>
      <c r="L176">
        <f>VLOOKUP(Module[[#This Row],[Bulb'#]],Components!$A:$D,4,FALSE)</f>
        <v>9.43</v>
      </c>
      <c r="M176" s="11" t="s">
        <v>200</v>
      </c>
      <c r="N176" t="s">
        <v>206</v>
      </c>
      <c r="O176" s="1">
        <v>4</v>
      </c>
      <c r="P176" s="1" t="s">
        <v>214</v>
      </c>
      <c r="Q176" s="1">
        <v>24</v>
      </c>
      <c r="R176" s="1" t="str">
        <f>CONCATENATE(Module[[#This Row],[Mod]],Module[[#This Row],[Lens]])</f>
        <v>F4</v>
      </c>
    </row>
    <row r="177" spans="6:18" x14ac:dyDescent="0.25">
      <c r="F177" t="str">
        <f>CONCATENATE(Module[[#This Row],[Voltage]],Module[[#This Row],[Mod]],Module[[#This Row],[Lens]],Module[[#This Row],[Base]])</f>
        <v>24F4G</v>
      </c>
      <c r="G177">
        <f>Module[[#This Row],[Mod$]]+Module[[#This Row],[Bulb$]]</f>
        <v>116.72999999999999</v>
      </c>
      <c r="H177" t="s">
        <v>446</v>
      </c>
      <c r="I177" s="8">
        <v>760002405</v>
      </c>
      <c r="J177">
        <f>VLOOKUP(Module[[#This Row],[Module'#]],Components!$A:$D,4,FALSE)</f>
        <v>107.3</v>
      </c>
      <c r="K177" s="12">
        <v>890010905</v>
      </c>
      <c r="L177">
        <f>VLOOKUP(Module[[#This Row],[Bulb'#]],Components!$A:$D,4,FALSE)</f>
        <v>9.43</v>
      </c>
      <c r="M177" s="11" t="s">
        <v>201</v>
      </c>
      <c r="N177" t="s">
        <v>206</v>
      </c>
      <c r="O177" s="1">
        <v>4</v>
      </c>
      <c r="P177" s="1" t="s">
        <v>214</v>
      </c>
      <c r="Q177" s="1">
        <v>24</v>
      </c>
      <c r="R177" s="1" t="str">
        <f>CONCATENATE(Module[[#This Row],[Mod]],Module[[#This Row],[Lens]])</f>
        <v>F4</v>
      </c>
    </row>
    <row r="178" spans="6:18" x14ac:dyDescent="0.25">
      <c r="F178" t="str">
        <f>CONCATENATE(Module[[#This Row],[Voltage]],Module[[#This Row],[Mod]],Module[[#This Row],[Lens]],Module[[#This Row],[Base]])</f>
        <v>24F5B</v>
      </c>
      <c r="G178">
        <f>Module[[#This Row],[Mod$]]+Module[[#This Row],[Bulb$]]</f>
        <v>116.72999999999999</v>
      </c>
      <c r="H178" t="s">
        <v>459</v>
      </c>
      <c r="I178" s="8">
        <v>760001405</v>
      </c>
      <c r="J178">
        <f>VLOOKUP(Module[[#This Row],[Module'#]],Components!$A:$D,4,FALSE)</f>
        <v>107.3</v>
      </c>
      <c r="K178" s="12">
        <v>890010905</v>
      </c>
      <c r="L178">
        <f>VLOOKUP(Module[[#This Row],[Bulb'#]],Components!$A:$D,4,FALSE)</f>
        <v>9.43</v>
      </c>
      <c r="M178" s="11" t="s">
        <v>200</v>
      </c>
      <c r="N178" t="s">
        <v>206</v>
      </c>
      <c r="O178" s="1">
        <v>5</v>
      </c>
      <c r="P178" s="1" t="s">
        <v>215</v>
      </c>
      <c r="Q178" s="1">
        <v>24</v>
      </c>
      <c r="R178" s="1" t="str">
        <f>CONCATENATE(Module[[#This Row],[Mod]],Module[[#This Row],[Lens]])</f>
        <v>F5</v>
      </c>
    </row>
    <row r="179" spans="6:18" x14ac:dyDescent="0.25">
      <c r="F179" t="str">
        <f>CONCATENATE(Module[[#This Row],[Voltage]],Module[[#This Row],[Mod]],Module[[#This Row],[Lens]],Module[[#This Row],[Base]])</f>
        <v>24F5G</v>
      </c>
      <c r="G179">
        <f>Module[[#This Row],[Mod$]]+Module[[#This Row],[Bulb$]]</f>
        <v>116.72999999999999</v>
      </c>
      <c r="H179" t="s">
        <v>459</v>
      </c>
      <c r="I179" s="8">
        <v>760001405</v>
      </c>
      <c r="J179">
        <f>VLOOKUP(Module[[#This Row],[Module'#]],Components!$A:$D,4,FALSE)</f>
        <v>107.3</v>
      </c>
      <c r="K179" s="12">
        <v>890010905</v>
      </c>
      <c r="L179">
        <f>VLOOKUP(Module[[#This Row],[Bulb'#]],Components!$A:$D,4,FALSE)</f>
        <v>9.43</v>
      </c>
      <c r="M179" s="11" t="s">
        <v>201</v>
      </c>
      <c r="N179" t="s">
        <v>206</v>
      </c>
      <c r="O179" s="1">
        <v>5</v>
      </c>
      <c r="P179" s="1" t="s">
        <v>215</v>
      </c>
      <c r="Q179" s="1">
        <v>24</v>
      </c>
      <c r="R179" s="1" t="str">
        <f>CONCATENATE(Module[[#This Row],[Mod]],Module[[#This Row],[Lens]])</f>
        <v>F5</v>
      </c>
    </row>
    <row r="180" spans="6:18" x14ac:dyDescent="0.25">
      <c r="F180" t="str">
        <f>CONCATENATE(Module[[#This Row],[Voltage]],Module[[#This Row],[Mod]],Module[[#This Row],[Lens]],Module[[#This Row],[Base]])</f>
        <v>24F6B</v>
      </c>
      <c r="G180">
        <f>Module[[#This Row],[Mod$]]+Module[[#This Row],[Bulb$]]</f>
        <v>116.72999999999999</v>
      </c>
      <c r="H180" t="s">
        <v>428</v>
      </c>
      <c r="I180" s="8">
        <v>760005405</v>
      </c>
      <c r="J180">
        <f>VLOOKUP(Module[[#This Row],[Module'#]],Components!$A:$D,4,FALSE)</f>
        <v>107.3</v>
      </c>
      <c r="K180" s="12">
        <v>890010905</v>
      </c>
      <c r="L180">
        <f>VLOOKUP(Module[[#This Row],[Bulb'#]],Components!$A:$D,4,FALSE)</f>
        <v>9.43</v>
      </c>
      <c r="M180" s="11" t="s">
        <v>200</v>
      </c>
      <c r="N180" t="s">
        <v>206</v>
      </c>
      <c r="O180" s="1">
        <v>6</v>
      </c>
      <c r="P180" s="1" t="s">
        <v>216</v>
      </c>
      <c r="Q180" s="1">
        <v>24</v>
      </c>
      <c r="R180" s="1" t="str">
        <f>CONCATENATE(Module[[#This Row],[Mod]],Module[[#This Row],[Lens]])</f>
        <v>F6</v>
      </c>
    </row>
    <row r="181" spans="6:18" x14ac:dyDescent="0.25">
      <c r="F181" t="str">
        <f>CONCATENATE(Module[[#This Row],[Voltage]],Module[[#This Row],[Mod]],Module[[#This Row],[Lens]],Module[[#This Row],[Base]])</f>
        <v>24F6G</v>
      </c>
      <c r="G181">
        <f>Module[[#This Row],[Mod$]]+Module[[#This Row],[Bulb$]]</f>
        <v>116.72999999999999</v>
      </c>
      <c r="H181" t="s">
        <v>428</v>
      </c>
      <c r="I181" s="8">
        <v>760005405</v>
      </c>
      <c r="J181">
        <f>VLOOKUP(Module[[#This Row],[Module'#]],Components!$A:$D,4,FALSE)</f>
        <v>107.3</v>
      </c>
      <c r="K181" s="12">
        <v>890010905</v>
      </c>
      <c r="L181">
        <f>VLOOKUP(Module[[#This Row],[Bulb'#]],Components!$A:$D,4,FALSE)</f>
        <v>9.43</v>
      </c>
      <c r="M181" s="11" t="s">
        <v>201</v>
      </c>
      <c r="N181" t="s">
        <v>206</v>
      </c>
      <c r="O181" s="1">
        <v>6</v>
      </c>
      <c r="P181" s="1" t="s">
        <v>216</v>
      </c>
      <c r="Q181" s="1">
        <v>24</v>
      </c>
      <c r="R181" s="1" t="str">
        <f>CONCATENATE(Module[[#This Row],[Mod]],Module[[#This Row],[Lens]])</f>
        <v>F6</v>
      </c>
    </row>
    <row r="182" spans="6:18" x14ac:dyDescent="0.25">
      <c r="F182" t="str">
        <f>CONCATENATE(Module[[#This Row],[Voltage]],Module[[#This Row],[Mod]],Module[[#This Row],[Lens]],Module[[#This Row],[Base]])</f>
        <v>24F7B</v>
      </c>
      <c r="G182" s="1">
        <f>Module[[#This Row],[Mod$]]+Module[[#This Row],[Bulb$]]</f>
        <v>116.72999999999999</v>
      </c>
      <c r="H182" s="1" t="s">
        <v>434</v>
      </c>
      <c r="I182" s="8">
        <v>760004405</v>
      </c>
      <c r="J182" s="1">
        <f>VLOOKUP(Module[[#This Row],[Module'#]],Components!$A:$D,4,FALSE)</f>
        <v>107.3</v>
      </c>
      <c r="K182" s="12">
        <v>890010905</v>
      </c>
      <c r="L182">
        <f>VLOOKUP(Module[[#This Row],[Bulb'#]],Components!$A:$D,4,FALSE)</f>
        <v>9.43</v>
      </c>
      <c r="M182" s="11" t="s">
        <v>200</v>
      </c>
      <c r="N182" s="8" t="s">
        <v>206</v>
      </c>
      <c r="O182" s="1">
        <v>7</v>
      </c>
      <c r="P182" s="1" t="s">
        <v>217</v>
      </c>
      <c r="Q182" s="1">
        <v>24</v>
      </c>
      <c r="R182" s="1" t="str">
        <f>CONCATENATE(Module[[#This Row],[Mod]],Module[[#This Row],[Lens]])</f>
        <v>F7</v>
      </c>
    </row>
    <row r="183" spans="6:18" x14ac:dyDescent="0.25">
      <c r="F183" t="str">
        <f>CONCATENATE(Module[[#This Row],[Voltage]],Module[[#This Row],[Mod]],Module[[#This Row],[Lens]],Module[[#This Row],[Base]])</f>
        <v>24F7G</v>
      </c>
      <c r="G183" s="1">
        <f>Module[[#This Row],[Mod$]]+Module[[#This Row],[Bulb$]]</f>
        <v>116.72999999999999</v>
      </c>
      <c r="H183" s="1" t="s">
        <v>434</v>
      </c>
      <c r="I183" s="8">
        <v>760004405</v>
      </c>
      <c r="J183" s="1">
        <f>VLOOKUP(Module[[#This Row],[Module'#]],Components!$A:$D,4,FALSE)</f>
        <v>107.3</v>
      </c>
      <c r="K183" s="12">
        <v>890010905</v>
      </c>
      <c r="L183">
        <f>VLOOKUP(Module[[#This Row],[Bulb'#]],Components!$A:$D,4,FALSE)</f>
        <v>9.43</v>
      </c>
      <c r="M183" s="11" t="s">
        <v>201</v>
      </c>
      <c r="N183" s="8" t="s">
        <v>206</v>
      </c>
      <c r="O183" s="1">
        <v>7</v>
      </c>
      <c r="P183" s="1" t="s">
        <v>217</v>
      </c>
      <c r="Q183" s="1">
        <v>24</v>
      </c>
      <c r="R183" s="1" t="str">
        <f>CONCATENATE(Module[[#This Row],[Mod]],Module[[#This Row],[Lens]])</f>
        <v>F7</v>
      </c>
    </row>
    <row r="184" spans="6:18" x14ac:dyDescent="0.25">
      <c r="F184" t="str">
        <f>CONCATENATE(Module[[#This Row],[Voltage]],Module[[#This Row],[Mod]],Module[[#This Row],[Lens]],Module[[#This Row],[Base]])</f>
        <v>24F8B</v>
      </c>
      <c r="G184" s="1">
        <f>Module[[#This Row],[Mod$]]+Module[[#This Row],[Bulb$]]</f>
        <v>116.72999999999999</v>
      </c>
      <c r="H184" s="1" t="s">
        <v>454</v>
      </c>
      <c r="I184" s="8">
        <v>760007405</v>
      </c>
      <c r="J184" s="1">
        <f>VLOOKUP(Module[[#This Row],[Module'#]],Components!$A:$D,4,FALSE)</f>
        <v>107.3</v>
      </c>
      <c r="K184" s="12">
        <v>890010905</v>
      </c>
      <c r="L184">
        <f>VLOOKUP(Module[[#This Row],[Bulb'#]],Components!$A:$D,4,FALSE)</f>
        <v>9.43</v>
      </c>
      <c r="M184" s="11" t="s">
        <v>200</v>
      </c>
      <c r="N184" s="8" t="s">
        <v>206</v>
      </c>
      <c r="O184" s="1">
        <v>8</v>
      </c>
      <c r="P184" s="1" t="s">
        <v>218</v>
      </c>
      <c r="Q184" s="1">
        <v>24</v>
      </c>
      <c r="R184" s="1" t="str">
        <f>CONCATENATE(Module[[#This Row],[Mod]],Module[[#This Row],[Lens]])</f>
        <v>F8</v>
      </c>
    </row>
    <row r="185" spans="6:18" x14ac:dyDescent="0.25">
      <c r="F185" t="str">
        <f>CONCATENATE(Module[[#This Row],[Voltage]],Module[[#This Row],[Mod]],Module[[#This Row],[Lens]],Module[[#This Row],[Base]])</f>
        <v>24F8G</v>
      </c>
      <c r="G185" s="1">
        <f>Module[[#This Row],[Mod$]]+Module[[#This Row],[Bulb$]]</f>
        <v>116.72999999999999</v>
      </c>
      <c r="H185" s="1" t="s">
        <v>454</v>
      </c>
      <c r="I185" s="8">
        <v>760007405</v>
      </c>
      <c r="J185" s="1">
        <f>VLOOKUP(Module[[#This Row],[Module'#]],Components!$A:$D,4,FALSE)</f>
        <v>107.3</v>
      </c>
      <c r="K185" s="12">
        <v>890010905</v>
      </c>
      <c r="L185">
        <f>VLOOKUP(Module[[#This Row],[Bulb'#]],Components!$A:$D,4,FALSE)</f>
        <v>9.43</v>
      </c>
      <c r="M185" s="11" t="s">
        <v>201</v>
      </c>
      <c r="N185" s="8" t="s">
        <v>206</v>
      </c>
      <c r="O185" s="1">
        <v>8</v>
      </c>
      <c r="P185" s="1" t="s">
        <v>218</v>
      </c>
      <c r="Q185" s="1">
        <v>24</v>
      </c>
      <c r="R185" s="1" t="str">
        <f>CONCATENATE(Module[[#This Row],[Mod]],Module[[#This Row],[Lens]])</f>
        <v>F8</v>
      </c>
    </row>
    <row r="186" spans="6:18" x14ac:dyDescent="0.25">
      <c r="F186" t="str">
        <f>CONCATENATE(Module[[#This Row],[Voltage]],Module[[#This Row],[Mod]],Module[[#This Row],[Lens]],Module[[#This Row],[Base]])</f>
        <v>120F3B</v>
      </c>
      <c r="G186">
        <f>Module[[#This Row],[Mod$]]+Module[[#This Row],[Bulb$]]</f>
        <v>116.72999999999999</v>
      </c>
      <c r="H186" t="s">
        <v>440</v>
      </c>
      <c r="I186" s="8">
        <v>760006310</v>
      </c>
      <c r="J186">
        <f>VLOOKUP(Module[[#This Row],[Module'#]],Components!$A:$D,4,FALSE)</f>
        <v>107.3</v>
      </c>
      <c r="K186">
        <v>890010910</v>
      </c>
      <c r="L186">
        <f>VLOOKUP(Module[[#This Row],[Bulb'#]],Components!$A:$D,4,FALSE)</f>
        <v>9.43</v>
      </c>
      <c r="M186" s="11" t="s">
        <v>200</v>
      </c>
      <c r="N186" t="s">
        <v>206</v>
      </c>
      <c r="O186" s="1">
        <v>3</v>
      </c>
      <c r="P186" s="1" t="s">
        <v>213</v>
      </c>
      <c r="Q186" s="1">
        <v>120</v>
      </c>
      <c r="R186" s="1" t="str">
        <f>CONCATENATE(Module[[#This Row],[Mod]],Module[[#This Row],[Lens]])</f>
        <v>F3</v>
      </c>
    </row>
    <row r="187" spans="6:18" x14ac:dyDescent="0.25">
      <c r="F187" t="str">
        <f>CONCATENATE(Module[[#This Row],[Voltage]],Module[[#This Row],[Mod]],Module[[#This Row],[Lens]],Module[[#This Row],[Base]])</f>
        <v>120F3G</v>
      </c>
      <c r="G187">
        <f>Module[[#This Row],[Mod$]]+Module[[#This Row],[Bulb$]]</f>
        <v>116.72999999999999</v>
      </c>
      <c r="H187" t="s">
        <v>440</v>
      </c>
      <c r="I187" s="8">
        <v>760006310</v>
      </c>
      <c r="J187">
        <f>VLOOKUP(Module[[#This Row],[Module'#]],Components!$A:$D,4,FALSE)</f>
        <v>107.3</v>
      </c>
      <c r="K187">
        <v>890010910</v>
      </c>
      <c r="L187">
        <f>VLOOKUP(Module[[#This Row],[Bulb'#]],Components!$A:$D,4,FALSE)</f>
        <v>9.43</v>
      </c>
      <c r="M187" s="11" t="s">
        <v>201</v>
      </c>
      <c r="N187" t="s">
        <v>206</v>
      </c>
      <c r="O187" s="1">
        <v>3</v>
      </c>
      <c r="P187" s="1" t="s">
        <v>213</v>
      </c>
      <c r="Q187" s="1">
        <v>120</v>
      </c>
      <c r="R187" s="1" t="str">
        <f>CONCATENATE(Module[[#This Row],[Mod]],Module[[#This Row],[Lens]])</f>
        <v>F3</v>
      </c>
    </row>
    <row r="188" spans="6:18" x14ac:dyDescent="0.25">
      <c r="F188" t="str">
        <f>CONCATENATE(Module[[#This Row],[Voltage]],Module[[#This Row],[Mod]],Module[[#This Row],[Lens]],Module[[#This Row],[Base]])</f>
        <v>120F4B</v>
      </c>
      <c r="G188">
        <f>Module[[#This Row],[Mod$]]+Module[[#This Row],[Bulb$]]</f>
        <v>116.72999999999999</v>
      </c>
      <c r="H188" t="s">
        <v>446</v>
      </c>
      <c r="I188" s="8">
        <v>760002310</v>
      </c>
      <c r="J188">
        <f>VLOOKUP(Module[[#This Row],[Module'#]],Components!$A:$D,4,FALSE)</f>
        <v>107.3</v>
      </c>
      <c r="K188">
        <v>890010910</v>
      </c>
      <c r="L188">
        <f>VLOOKUP(Module[[#This Row],[Bulb'#]],Components!$A:$D,4,FALSE)</f>
        <v>9.43</v>
      </c>
      <c r="M188" s="11" t="s">
        <v>200</v>
      </c>
      <c r="N188" t="s">
        <v>206</v>
      </c>
      <c r="O188" s="1">
        <v>4</v>
      </c>
      <c r="P188" s="1" t="s">
        <v>214</v>
      </c>
      <c r="Q188" s="1">
        <v>120</v>
      </c>
      <c r="R188" s="1" t="str">
        <f>CONCATENATE(Module[[#This Row],[Mod]],Module[[#This Row],[Lens]])</f>
        <v>F4</v>
      </c>
    </row>
    <row r="189" spans="6:18" x14ac:dyDescent="0.25">
      <c r="F189" t="str">
        <f>CONCATENATE(Module[[#This Row],[Voltage]],Module[[#This Row],[Mod]],Module[[#This Row],[Lens]],Module[[#This Row],[Base]])</f>
        <v>120F4G</v>
      </c>
      <c r="G189">
        <f>Module[[#This Row],[Mod$]]+Module[[#This Row],[Bulb$]]</f>
        <v>116.72999999999999</v>
      </c>
      <c r="H189" t="s">
        <v>446</v>
      </c>
      <c r="I189" s="8">
        <v>760002310</v>
      </c>
      <c r="J189">
        <f>VLOOKUP(Module[[#This Row],[Module'#]],Components!$A:$D,4,FALSE)</f>
        <v>107.3</v>
      </c>
      <c r="K189">
        <v>890010910</v>
      </c>
      <c r="L189">
        <f>VLOOKUP(Module[[#This Row],[Bulb'#]],Components!$A:$D,4,FALSE)</f>
        <v>9.43</v>
      </c>
      <c r="M189" s="11" t="s">
        <v>201</v>
      </c>
      <c r="N189" t="s">
        <v>206</v>
      </c>
      <c r="O189" s="1">
        <v>4</v>
      </c>
      <c r="P189" s="1" t="s">
        <v>214</v>
      </c>
      <c r="Q189" s="1">
        <v>120</v>
      </c>
      <c r="R189" s="1" t="str">
        <f>CONCATENATE(Module[[#This Row],[Mod]],Module[[#This Row],[Lens]])</f>
        <v>F4</v>
      </c>
    </row>
    <row r="190" spans="6:18" x14ac:dyDescent="0.25">
      <c r="F190" t="str">
        <f>CONCATENATE(Module[[#This Row],[Voltage]],Module[[#This Row],[Mod]],Module[[#This Row],[Lens]],Module[[#This Row],[Base]])</f>
        <v>120F5B</v>
      </c>
      <c r="G190">
        <f>Module[[#This Row],[Mod$]]+Module[[#This Row],[Bulb$]]</f>
        <v>116.72999999999999</v>
      </c>
      <c r="H190" t="s">
        <v>459</v>
      </c>
      <c r="I190" s="8">
        <v>760001310</v>
      </c>
      <c r="J190">
        <f>VLOOKUP(Module[[#This Row],[Module'#]],Components!$A:$D,4,FALSE)</f>
        <v>107.3</v>
      </c>
      <c r="K190">
        <v>890010910</v>
      </c>
      <c r="L190">
        <f>VLOOKUP(Module[[#This Row],[Bulb'#]],Components!$A:$D,4,FALSE)</f>
        <v>9.43</v>
      </c>
      <c r="M190" s="11" t="s">
        <v>200</v>
      </c>
      <c r="N190" t="s">
        <v>206</v>
      </c>
      <c r="O190" s="1">
        <v>5</v>
      </c>
      <c r="P190" s="1" t="s">
        <v>215</v>
      </c>
      <c r="Q190" s="1">
        <v>120</v>
      </c>
      <c r="R190" s="1" t="str">
        <f>CONCATENATE(Module[[#This Row],[Mod]],Module[[#This Row],[Lens]])</f>
        <v>F5</v>
      </c>
    </row>
    <row r="191" spans="6:18" x14ac:dyDescent="0.25">
      <c r="F191" t="str">
        <f>CONCATENATE(Module[[#This Row],[Voltage]],Module[[#This Row],[Mod]],Module[[#This Row],[Lens]],Module[[#This Row],[Base]])</f>
        <v>120F5G</v>
      </c>
      <c r="G191">
        <f>Module[[#This Row],[Mod$]]+Module[[#This Row],[Bulb$]]</f>
        <v>116.72999999999999</v>
      </c>
      <c r="H191" t="s">
        <v>459</v>
      </c>
      <c r="I191" s="8">
        <v>760001310</v>
      </c>
      <c r="J191">
        <f>VLOOKUP(Module[[#This Row],[Module'#]],Components!$A:$D,4,FALSE)</f>
        <v>107.3</v>
      </c>
      <c r="K191">
        <v>890010910</v>
      </c>
      <c r="L191">
        <f>VLOOKUP(Module[[#This Row],[Bulb'#]],Components!$A:$D,4,FALSE)</f>
        <v>9.43</v>
      </c>
      <c r="M191" s="11" t="s">
        <v>201</v>
      </c>
      <c r="N191" t="s">
        <v>206</v>
      </c>
      <c r="O191" s="1">
        <v>5</v>
      </c>
      <c r="P191" s="1" t="s">
        <v>215</v>
      </c>
      <c r="Q191" s="1">
        <v>120</v>
      </c>
      <c r="R191" s="1" t="str">
        <f>CONCATENATE(Module[[#This Row],[Mod]],Module[[#This Row],[Lens]])</f>
        <v>F5</v>
      </c>
    </row>
    <row r="192" spans="6:18" x14ac:dyDescent="0.25">
      <c r="F192" t="str">
        <f>CONCATENATE(Module[[#This Row],[Voltage]],Module[[#This Row],[Mod]],Module[[#This Row],[Lens]],Module[[#This Row],[Base]])</f>
        <v>120F6B</v>
      </c>
      <c r="G192">
        <f>Module[[#This Row],[Mod$]]+Module[[#This Row],[Bulb$]]</f>
        <v>116.72999999999999</v>
      </c>
      <c r="H192" t="s">
        <v>428</v>
      </c>
      <c r="I192" s="8">
        <v>760005310</v>
      </c>
      <c r="J192">
        <f>VLOOKUP(Module[[#This Row],[Module'#]],Components!$A:$D,4,FALSE)</f>
        <v>107.3</v>
      </c>
      <c r="K192">
        <v>890010910</v>
      </c>
      <c r="L192">
        <f>VLOOKUP(Module[[#This Row],[Bulb'#]],Components!$A:$D,4,FALSE)</f>
        <v>9.43</v>
      </c>
      <c r="M192" s="11" t="s">
        <v>200</v>
      </c>
      <c r="N192" t="s">
        <v>206</v>
      </c>
      <c r="O192" s="1">
        <v>6</v>
      </c>
      <c r="P192" s="1" t="s">
        <v>216</v>
      </c>
      <c r="Q192" s="1">
        <v>120</v>
      </c>
      <c r="R192" s="1" t="str">
        <f>CONCATENATE(Module[[#This Row],[Mod]],Module[[#This Row],[Lens]])</f>
        <v>F6</v>
      </c>
    </row>
    <row r="193" spans="6:18" x14ac:dyDescent="0.25">
      <c r="F193" t="str">
        <f>CONCATENATE(Module[[#This Row],[Voltage]],Module[[#This Row],[Mod]],Module[[#This Row],[Lens]],Module[[#This Row],[Base]])</f>
        <v>120F6G</v>
      </c>
      <c r="G193">
        <f>Module[[#This Row],[Mod$]]+Module[[#This Row],[Bulb$]]</f>
        <v>116.72999999999999</v>
      </c>
      <c r="H193" t="s">
        <v>428</v>
      </c>
      <c r="I193" s="8">
        <v>760005310</v>
      </c>
      <c r="J193">
        <f>VLOOKUP(Module[[#This Row],[Module'#]],Components!$A:$D,4,FALSE)</f>
        <v>107.3</v>
      </c>
      <c r="K193">
        <v>890010910</v>
      </c>
      <c r="L193">
        <f>VLOOKUP(Module[[#This Row],[Bulb'#]],Components!$A:$D,4,FALSE)</f>
        <v>9.43</v>
      </c>
      <c r="M193" s="11" t="s">
        <v>201</v>
      </c>
      <c r="N193" t="s">
        <v>206</v>
      </c>
      <c r="O193" s="1">
        <v>6</v>
      </c>
      <c r="P193" s="1" t="s">
        <v>216</v>
      </c>
      <c r="Q193" s="1">
        <v>120</v>
      </c>
      <c r="R193" s="1" t="str">
        <f>CONCATENATE(Module[[#This Row],[Mod]],Module[[#This Row],[Lens]])</f>
        <v>F6</v>
      </c>
    </row>
    <row r="194" spans="6:18" x14ac:dyDescent="0.25">
      <c r="F194" t="str">
        <f>CONCATENATE(Module[[#This Row],[Voltage]],Module[[#This Row],[Mod]],Module[[#This Row],[Lens]],Module[[#This Row],[Base]])</f>
        <v>120F7B</v>
      </c>
      <c r="G194" s="1">
        <f>Module[[#This Row],[Mod$]]+Module[[#This Row],[Bulb$]]</f>
        <v>116.72999999999999</v>
      </c>
      <c r="H194" s="1" t="s">
        <v>434</v>
      </c>
      <c r="I194" s="8">
        <v>760004310</v>
      </c>
      <c r="J194" s="1">
        <f>VLOOKUP(Module[[#This Row],[Module'#]],Components!$A:$D,4,FALSE)</f>
        <v>107.3</v>
      </c>
      <c r="K194">
        <v>890010910</v>
      </c>
      <c r="L194">
        <f>VLOOKUP(Module[[#This Row],[Bulb'#]],Components!$A:$D,4,FALSE)</f>
        <v>9.43</v>
      </c>
      <c r="M194" s="11" t="s">
        <v>200</v>
      </c>
      <c r="N194" s="8" t="s">
        <v>206</v>
      </c>
      <c r="O194" s="1">
        <v>7</v>
      </c>
      <c r="P194" s="1" t="s">
        <v>217</v>
      </c>
      <c r="Q194" s="1">
        <v>120</v>
      </c>
      <c r="R194" s="1" t="str">
        <f>CONCATENATE(Module[[#This Row],[Mod]],Module[[#This Row],[Lens]])</f>
        <v>F7</v>
      </c>
    </row>
    <row r="195" spans="6:18" x14ac:dyDescent="0.25">
      <c r="F195" t="str">
        <f>CONCATENATE(Module[[#This Row],[Voltage]],Module[[#This Row],[Mod]],Module[[#This Row],[Lens]],Module[[#This Row],[Base]])</f>
        <v>120F7G</v>
      </c>
      <c r="G195" s="1">
        <f>Module[[#This Row],[Mod$]]+Module[[#This Row],[Bulb$]]</f>
        <v>116.72999999999999</v>
      </c>
      <c r="H195" s="1" t="s">
        <v>434</v>
      </c>
      <c r="I195" s="8">
        <v>760004310</v>
      </c>
      <c r="J195" s="1">
        <f>VLOOKUP(Module[[#This Row],[Module'#]],Components!$A:$D,4,FALSE)</f>
        <v>107.3</v>
      </c>
      <c r="K195">
        <v>890010910</v>
      </c>
      <c r="L195">
        <f>VLOOKUP(Module[[#This Row],[Bulb'#]],Components!$A:$D,4,FALSE)</f>
        <v>9.43</v>
      </c>
      <c r="M195" s="11" t="s">
        <v>201</v>
      </c>
      <c r="N195" s="8" t="s">
        <v>206</v>
      </c>
      <c r="O195" s="1">
        <v>7</v>
      </c>
      <c r="P195" s="1" t="s">
        <v>217</v>
      </c>
      <c r="Q195" s="1">
        <v>120</v>
      </c>
      <c r="R195" s="1" t="str">
        <f>CONCATENATE(Module[[#This Row],[Mod]],Module[[#This Row],[Lens]])</f>
        <v>F7</v>
      </c>
    </row>
    <row r="196" spans="6:18" x14ac:dyDescent="0.25">
      <c r="F196" t="str">
        <f>CONCATENATE(Module[[#This Row],[Voltage]],Module[[#This Row],[Mod]],Module[[#This Row],[Lens]],Module[[#This Row],[Base]])</f>
        <v>120F8B</v>
      </c>
      <c r="G196" s="1">
        <f>Module[[#This Row],[Mod$]]+Module[[#This Row],[Bulb$]]</f>
        <v>116.72999999999999</v>
      </c>
      <c r="H196" s="1" t="s">
        <v>454</v>
      </c>
      <c r="I196" s="8">
        <v>760007310</v>
      </c>
      <c r="J196" s="1">
        <f>VLOOKUP(Module[[#This Row],[Module'#]],Components!$A:$D,4,FALSE)</f>
        <v>107.3</v>
      </c>
      <c r="K196">
        <v>890010910</v>
      </c>
      <c r="L196">
        <f>VLOOKUP(Module[[#This Row],[Bulb'#]],Components!$A:$D,4,FALSE)</f>
        <v>9.43</v>
      </c>
      <c r="M196" s="11" t="s">
        <v>200</v>
      </c>
      <c r="N196" s="8" t="s">
        <v>206</v>
      </c>
      <c r="O196" s="1">
        <v>8</v>
      </c>
      <c r="P196" s="1" t="s">
        <v>218</v>
      </c>
      <c r="Q196" s="1">
        <v>120</v>
      </c>
      <c r="R196" s="1" t="str">
        <f>CONCATENATE(Module[[#This Row],[Mod]],Module[[#This Row],[Lens]])</f>
        <v>F8</v>
      </c>
    </row>
    <row r="197" spans="6:18" x14ac:dyDescent="0.25">
      <c r="F197" t="str">
        <f>CONCATENATE(Module[[#This Row],[Voltage]],Module[[#This Row],[Mod]],Module[[#This Row],[Lens]],Module[[#This Row],[Base]])</f>
        <v>120F8G</v>
      </c>
      <c r="G197" s="1">
        <f>Module[[#This Row],[Mod$]]+Module[[#This Row],[Bulb$]]</f>
        <v>116.72999999999999</v>
      </c>
      <c r="H197" s="1" t="s">
        <v>454</v>
      </c>
      <c r="I197" s="8">
        <v>760007310</v>
      </c>
      <c r="J197" s="1">
        <f>VLOOKUP(Module[[#This Row],[Module'#]],Components!$A:$D,4,FALSE)</f>
        <v>107.3</v>
      </c>
      <c r="K197">
        <v>890010910</v>
      </c>
      <c r="L197">
        <f>VLOOKUP(Module[[#This Row],[Bulb'#]],Components!$A:$D,4,FALSE)</f>
        <v>9.43</v>
      </c>
      <c r="M197" s="11" t="s">
        <v>201</v>
      </c>
      <c r="N197" s="8" t="s">
        <v>206</v>
      </c>
      <c r="O197" s="1">
        <v>8</v>
      </c>
      <c r="P197" s="1" t="s">
        <v>218</v>
      </c>
      <c r="Q197" s="1">
        <v>120</v>
      </c>
      <c r="R197" s="1" t="str">
        <f>CONCATENATE(Module[[#This Row],[Mod]],Module[[#This Row],[Lens]])</f>
        <v>F8</v>
      </c>
    </row>
    <row r="198" spans="6:18" x14ac:dyDescent="0.25">
      <c r="F198" t="str">
        <f>CONCATENATE(Module[[#This Row],[Voltage]],Module[[#This Row],[Mod]],Module[[#This Row],[Lens]],Module[[#This Row],[Base]])</f>
        <v>240F3B</v>
      </c>
      <c r="G198">
        <f>Module[[#This Row],[Mod$]]+Module[[#This Row],[Bulb$]]</f>
        <v>116.72999999999999</v>
      </c>
      <c r="H198" t="s">
        <v>440</v>
      </c>
      <c r="I198" s="8">
        <v>760006313</v>
      </c>
      <c r="J198">
        <f>VLOOKUP(Module[[#This Row],[Module'#]],Components!$A:$D,4,FALSE)</f>
        <v>107.3</v>
      </c>
      <c r="K198">
        <v>890010913</v>
      </c>
      <c r="L198">
        <f>VLOOKUP(Module[[#This Row],[Bulb'#]],Components!$A:$D,4,FALSE)</f>
        <v>9.43</v>
      </c>
      <c r="M198" s="11" t="s">
        <v>200</v>
      </c>
      <c r="N198" t="s">
        <v>206</v>
      </c>
      <c r="O198" s="1">
        <v>3</v>
      </c>
      <c r="P198" s="1" t="s">
        <v>213</v>
      </c>
      <c r="Q198" s="1">
        <v>240</v>
      </c>
      <c r="R198" s="1" t="str">
        <f>CONCATENATE(Module[[#This Row],[Mod]],Module[[#This Row],[Lens]])</f>
        <v>F3</v>
      </c>
    </row>
    <row r="199" spans="6:18" x14ac:dyDescent="0.25">
      <c r="F199" t="str">
        <f>CONCATENATE(Module[[#This Row],[Voltage]],Module[[#This Row],[Mod]],Module[[#This Row],[Lens]],Module[[#This Row],[Base]])</f>
        <v>240F3G</v>
      </c>
      <c r="G199">
        <f>Module[[#This Row],[Mod$]]+Module[[#This Row],[Bulb$]]</f>
        <v>116.72999999999999</v>
      </c>
      <c r="H199" t="s">
        <v>440</v>
      </c>
      <c r="I199" s="8">
        <v>760006313</v>
      </c>
      <c r="J199">
        <f>VLOOKUP(Module[[#This Row],[Module'#]],Components!$A:$D,4,FALSE)</f>
        <v>107.3</v>
      </c>
      <c r="K199">
        <v>890010913</v>
      </c>
      <c r="L199">
        <f>VLOOKUP(Module[[#This Row],[Bulb'#]],Components!$A:$D,4,FALSE)</f>
        <v>9.43</v>
      </c>
      <c r="M199" s="11" t="s">
        <v>201</v>
      </c>
      <c r="N199" t="s">
        <v>206</v>
      </c>
      <c r="O199" s="1">
        <v>3</v>
      </c>
      <c r="P199" s="1" t="s">
        <v>213</v>
      </c>
      <c r="Q199" s="1">
        <v>240</v>
      </c>
      <c r="R199" s="1" t="str">
        <f>CONCATENATE(Module[[#This Row],[Mod]],Module[[#This Row],[Lens]])</f>
        <v>F3</v>
      </c>
    </row>
    <row r="200" spans="6:18" x14ac:dyDescent="0.25">
      <c r="F200" t="str">
        <f>CONCATENATE(Module[[#This Row],[Voltage]],Module[[#This Row],[Mod]],Module[[#This Row],[Lens]],Module[[#This Row],[Base]])</f>
        <v>240F4B</v>
      </c>
      <c r="G200">
        <f>Module[[#This Row],[Mod$]]+Module[[#This Row],[Bulb$]]</f>
        <v>116.72999999999999</v>
      </c>
      <c r="H200" t="s">
        <v>446</v>
      </c>
      <c r="I200" s="8">
        <v>760002313</v>
      </c>
      <c r="J200">
        <f>VLOOKUP(Module[[#This Row],[Module'#]],Components!$A:$D,4,FALSE)</f>
        <v>107.3</v>
      </c>
      <c r="K200">
        <v>890010913</v>
      </c>
      <c r="L200">
        <f>VLOOKUP(Module[[#This Row],[Bulb'#]],Components!$A:$D,4,FALSE)</f>
        <v>9.43</v>
      </c>
      <c r="M200" s="11" t="s">
        <v>200</v>
      </c>
      <c r="N200" t="s">
        <v>206</v>
      </c>
      <c r="O200" s="1">
        <v>4</v>
      </c>
      <c r="P200" s="1" t="s">
        <v>214</v>
      </c>
      <c r="Q200" s="1">
        <v>240</v>
      </c>
      <c r="R200" s="1" t="str">
        <f>CONCATENATE(Module[[#This Row],[Mod]],Module[[#This Row],[Lens]])</f>
        <v>F4</v>
      </c>
    </row>
    <row r="201" spans="6:18" x14ac:dyDescent="0.25">
      <c r="F201" t="str">
        <f>CONCATENATE(Module[[#This Row],[Voltage]],Module[[#This Row],[Mod]],Module[[#This Row],[Lens]],Module[[#This Row],[Base]])</f>
        <v>240F4G</v>
      </c>
      <c r="G201">
        <f>Module[[#This Row],[Mod$]]+Module[[#This Row],[Bulb$]]</f>
        <v>116.72999999999999</v>
      </c>
      <c r="H201" t="s">
        <v>446</v>
      </c>
      <c r="I201" s="8">
        <v>760002313</v>
      </c>
      <c r="J201">
        <f>VLOOKUP(Module[[#This Row],[Module'#]],Components!$A:$D,4,FALSE)</f>
        <v>107.3</v>
      </c>
      <c r="K201">
        <v>890010913</v>
      </c>
      <c r="L201">
        <f>VLOOKUP(Module[[#This Row],[Bulb'#]],Components!$A:$D,4,FALSE)</f>
        <v>9.43</v>
      </c>
      <c r="M201" s="11" t="s">
        <v>201</v>
      </c>
      <c r="N201" t="s">
        <v>206</v>
      </c>
      <c r="O201" s="1">
        <v>4</v>
      </c>
      <c r="P201" s="1" t="s">
        <v>214</v>
      </c>
      <c r="Q201" s="1">
        <v>240</v>
      </c>
      <c r="R201" s="1" t="str">
        <f>CONCATENATE(Module[[#This Row],[Mod]],Module[[#This Row],[Lens]])</f>
        <v>F4</v>
      </c>
    </row>
    <row r="202" spans="6:18" x14ac:dyDescent="0.25">
      <c r="F202" t="str">
        <f>CONCATENATE(Module[[#This Row],[Voltage]],Module[[#This Row],[Mod]],Module[[#This Row],[Lens]],Module[[#This Row],[Base]])</f>
        <v>240F5B</v>
      </c>
      <c r="G202">
        <f>Module[[#This Row],[Mod$]]+Module[[#This Row],[Bulb$]]</f>
        <v>116.72999999999999</v>
      </c>
      <c r="H202" t="s">
        <v>459</v>
      </c>
      <c r="I202" s="8">
        <v>760001313</v>
      </c>
      <c r="J202">
        <f>VLOOKUP(Module[[#This Row],[Module'#]],Components!$A:$D,4,FALSE)</f>
        <v>107.3</v>
      </c>
      <c r="K202">
        <v>890010913</v>
      </c>
      <c r="L202">
        <f>VLOOKUP(Module[[#This Row],[Bulb'#]],Components!$A:$D,4,FALSE)</f>
        <v>9.43</v>
      </c>
      <c r="M202" s="11" t="s">
        <v>200</v>
      </c>
      <c r="N202" t="s">
        <v>206</v>
      </c>
      <c r="O202" s="1">
        <v>5</v>
      </c>
      <c r="P202" s="1" t="s">
        <v>215</v>
      </c>
      <c r="Q202" s="1">
        <v>240</v>
      </c>
      <c r="R202" s="1" t="str">
        <f>CONCATENATE(Module[[#This Row],[Mod]],Module[[#This Row],[Lens]])</f>
        <v>F5</v>
      </c>
    </row>
    <row r="203" spans="6:18" x14ac:dyDescent="0.25">
      <c r="F203" t="str">
        <f>CONCATENATE(Module[[#This Row],[Voltage]],Module[[#This Row],[Mod]],Module[[#This Row],[Lens]],Module[[#This Row],[Base]])</f>
        <v>240F5G</v>
      </c>
      <c r="G203">
        <f>Module[[#This Row],[Mod$]]+Module[[#This Row],[Bulb$]]</f>
        <v>116.72999999999999</v>
      </c>
      <c r="H203" t="s">
        <v>459</v>
      </c>
      <c r="I203" s="8">
        <v>760001313</v>
      </c>
      <c r="J203">
        <f>VLOOKUP(Module[[#This Row],[Module'#]],Components!$A:$D,4,FALSE)</f>
        <v>107.3</v>
      </c>
      <c r="K203">
        <v>890010913</v>
      </c>
      <c r="L203">
        <f>VLOOKUP(Module[[#This Row],[Bulb'#]],Components!$A:$D,4,FALSE)</f>
        <v>9.43</v>
      </c>
      <c r="M203" s="11" t="s">
        <v>201</v>
      </c>
      <c r="N203" t="s">
        <v>206</v>
      </c>
      <c r="O203" s="1">
        <v>5</v>
      </c>
      <c r="P203" s="1" t="s">
        <v>215</v>
      </c>
      <c r="Q203" s="1">
        <v>240</v>
      </c>
      <c r="R203" s="1" t="str">
        <f>CONCATENATE(Module[[#This Row],[Mod]],Module[[#This Row],[Lens]])</f>
        <v>F5</v>
      </c>
    </row>
    <row r="204" spans="6:18" x14ac:dyDescent="0.25">
      <c r="F204" t="str">
        <f>CONCATENATE(Module[[#This Row],[Voltage]],Module[[#This Row],[Mod]],Module[[#This Row],[Lens]],Module[[#This Row],[Base]])</f>
        <v>240F6B</v>
      </c>
      <c r="G204">
        <f>Module[[#This Row],[Mod$]]+Module[[#This Row],[Bulb$]]</f>
        <v>116.72999999999999</v>
      </c>
      <c r="H204" t="s">
        <v>428</v>
      </c>
      <c r="I204" s="8">
        <v>760005313</v>
      </c>
      <c r="J204">
        <f>VLOOKUP(Module[[#This Row],[Module'#]],Components!$A:$D,4,FALSE)</f>
        <v>107.3</v>
      </c>
      <c r="K204">
        <v>890010913</v>
      </c>
      <c r="L204">
        <f>VLOOKUP(Module[[#This Row],[Bulb'#]],Components!$A:$D,4,FALSE)</f>
        <v>9.43</v>
      </c>
      <c r="M204" s="11" t="s">
        <v>200</v>
      </c>
      <c r="N204" t="s">
        <v>206</v>
      </c>
      <c r="O204" s="1">
        <v>6</v>
      </c>
      <c r="P204" s="1" t="s">
        <v>216</v>
      </c>
      <c r="Q204" s="1">
        <v>240</v>
      </c>
      <c r="R204" s="1" t="str">
        <f>CONCATENATE(Module[[#This Row],[Mod]],Module[[#This Row],[Lens]])</f>
        <v>F6</v>
      </c>
    </row>
    <row r="205" spans="6:18" x14ac:dyDescent="0.25">
      <c r="F205" t="str">
        <f>CONCATENATE(Module[[#This Row],[Voltage]],Module[[#This Row],[Mod]],Module[[#This Row],[Lens]],Module[[#This Row],[Base]])</f>
        <v>240F6G</v>
      </c>
      <c r="G205">
        <f>Module[[#This Row],[Mod$]]+Module[[#This Row],[Bulb$]]</f>
        <v>116.72999999999999</v>
      </c>
      <c r="H205" t="s">
        <v>428</v>
      </c>
      <c r="I205" s="8">
        <v>760005313</v>
      </c>
      <c r="J205">
        <f>VLOOKUP(Module[[#This Row],[Module'#]],Components!$A:$D,4,FALSE)</f>
        <v>107.3</v>
      </c>
      <c r="K205">
        <v>890010913</v>
      </c>
      <c r="L205">
        <f>VLOOKUP(Module[[#This Row],[Bulb'#]],Components!$A:$D,4,FALSE)</f>
        <v>9.43</v>
      </c>
      <c r="M205" s="11" t="s">
        <v>201</v>
      </c>
      <c r="N205" t="s">
        <v>206</v>
      </c>
      <c r="O205" s="1">
        <v>6</v>
      </c>
      <c r="P205" s="1" t="s">
        <v>216</v>
      </c>
      <c r="Q205" s="1">
        <v>240</v>
      </c>
      <c r="R205" s="1" t="str">
        <f>CONCATENATE(Module[[#This Row],[Mod]],Module[[#This Row],[Lens]])</f>
        <v>F6</v>
      </c>
    </row>
    <row r="206" spans="6:18" x14ac:dyDescent="0.25">
      <c r="F206" t="str">
        <f>CONCATENATE(Module[[#This Row],[Voltage]],Module[[#This Row],[Mod]],Module[[#This Row],[Lens]],Module[[#This Row],[Base]])</f>
        <v>240F7B</v>
      </c>
      <c r="G206" s="1">
        <f>Module[[#This Row],[Mod$]]+Module[[#This Row],[Bulb$]]</f>
        <v>116.72999999999999</v>
      </c>
      <c r="H206" s="1" t="s">
        <v>434</v>
      </c>
      <c r="I206" s="8">
        <v>760004313</v>
      </c>
      <c r="J206" s="1">
        <f>VLOOKUP(Module[[#This Row],[Module'#]],Components!$A:$D,4,FALSE)</f>
        <v>107.3</v>
      </c>
      <c r="K206">
        <v>890010913</v>
      </c>
      <c r="L206">
        <f>VLOOKUP(Module[[#This Row],[Bulb'#]],Components!$A:$D,4,FALSE)</f>
        <v>9.43</v>
      </c>
      <c r="M206" s="11" t="s">
        <v>200</v>
      </c>
      <c r="N206" s="8" t="s">
        <v>206</v>
      </c>
      <c r="O206" s="1">
        <v>7</v>
      </c>
      <c r="P206" s="1" t="s">
        <v>217</v>
      </c>
      <c r="Q206" s="1">
        <v>240</v>
      </c>
      <c r="R206" s="1" t="str">
        <f>CONCATENATE(Module[[#This Row],[Mod]],Module[[#This Row],[Lens]])</f>
        <v>F7</v>
      </c>
    </row>
    <row r="207" spans="6:18" x14ac:dyDescent="0.25">
      <c r="F207" t="str">
        <f>CONCATENATE(Module[[#This Row],[Voltage]],Module[[#This Row],[Mod]],Module[[#This Row],[Lens]],Module[[#This Row],[Base]])</f>
        <v>240F7G</v>
      </c>
      <c r="G207" s="1">
        <f>Module[[#This Row],[Mod$]]+Module[[#This Row],[Bulb$]]</f>
        <v>116.72999999999999</v>
      </c>
      <c r="H207" s="1" t="s">
        <v>434</v>
      </c>
      <c r="I207" s="8">
        <v>760004313</v>
      </c>
      <c r="J207" s="1">
        <f>VLOOKUP(Module[[#This Row],[Module'#]],Components!$A:$D,4,FALSE)</f>
        <v>107.3</v>
      </c>
      <c r="K207">
        <v>890010913</v>
      </c>
      <c r="L207">
        <f>VLOOKUP(Module[[#This Row],[Bulb'#]],Components!$A:$D,4,FALSE)</f>
        <v>9.43</v>
      </c>
      <c r="M207" s="11" t="s">
        <v>201</v>
      </c>
      <c r="N207" s="8" t="s">
        <v>206</v>
      </c>
      <c r="O207" s="1">
        <v>7</v>
      </c>
      <c r="P207" s="1" t="s">
        <v>217</v>
      </c>
      <c r="Q207" s="1">
        <v>240</v>
      </c>
      <c r="R207" s="1" t="str">
        <f>CONCATENATE(Module[[#This Row],[Mod]],Module[[#This Row],[Lens]])</f>
        <v>F7</v>
      </c>
    </row>
    <row r="208" spans="6:18" x14ac:dyDescent="0.25">
      <c r="F208" t="str">
        <f>CONCATENATE(Module[[#This Row],[Voltage]],Module[[#This Row],[Mod]],Module[[#This Row],[Lens]],Module[[#This Row],[Base]])</f>
        <v>240F8B</v>
      </c>
      <c r="G208" s="1">
        <f>Module[[#This Row],[Mod$]]+Module[[#This Row],[Bulb$]]</f>
        <v>116.72999999999999</v>
      </c>
      <c r="H208" s="1" t="s">
        <v>454</v>
      </c>
      <c r="I208" s="8">
        <v>760007313</v>
      </c>
      <c r="J208" s="1">
        <f>VLOOKUP(Module[[#This Row],[Module'#]],Components!$A:$D,4,FALSE)</f>
        <v>107.3</v>
      </c>
      <c r="K208">
        <v>890010913</v>
      </c>
      <c r="L208">
        <f>VLOOKUP(Module[[#This Row],[Bulb'#]],Components!$A:$D,4,FALSE)</f>
        <v>9.43</v>
      </c>
      <c r="M208" s="11" t="s">
        <v>200</v>
      </c>
      <c r="N208" s="8" t="s">
        <v>206</v>
      </c>
      <c r="O208" s="1">
        <v>8</v>
      </c>
      <c r="P208" s="1" t="s">
        <v>218</v>
      </c>
      <c r="Q208" s="1">
        <v>240</v>
      </c>
      <c r="R208" s="1" t="str">
        <f>CONCATENATE(Module[[#This Row],[Mod]],Module[[#This Row],[Lens]])</f>
        <v>F8</v>
      </c>
    </row>
    <row r="209" spans="6:18" x14ac:dyDescent="0.25">
      <c r="F209" t="str">
        <f>CONCATENATE(Module[[#This Row],[Voltage]],Module[[#This Row],[Mod]],Module[[#This Row],[Lens]],Module[[#This Row],[Base]])</f>
        <v>240F8G</v>
      </c>
      <c r="G209" s="1">
        <f>Module[[#This Row],[Mod$]]+Module[[#This Row],[Bulb$]]</f>
        <v>116.72999999999999</v>
      </c>
      <c r="H209" s="1" t="s">
        <v>454</v>
      </c>
      <c r="I209" s="8">
        <v>760007313</v>
      </c>
      <c r="J209" s="1">
        <f>VLOOKUP(Module[[#This Row],[Module'#]],Components!$A:$D,4,FALSE)</f>
        <v>107.3</v>
      </c>
      <c r="K209">
        <v>890010913</v>
      </c>
      <c r="L209">
        <f>VLOOKUP(Module[[#This Row],[Bulb'#]],Components!$A:$D,4,FALSE)</f>
        <v>9.43</v>
      </c>
      <c r="M209" s="11" t="s">
        <v>201</v>
      </c>
      <c r="N209" s="8" t="s">
        <v>206</v>
      </c>
      <c r="O209" s="1">
        <v>8</v>
      </c>
      <c r="P209" s="1" t="s">
        <v>218</v>
      </c>
      <c r="Q209" s="1">
        <v>240</v>
      </c>
      <c r="R209" s="1" t="str">
        <f>CONCATENATE(Module[[#This Row],[Mod]],Module[[#This Row],[Lens]])</f>
        <v>F8</v>
      </c>
    </row>
    <row r="210" spans="6:18" x14ac:dyDescent="0.25">
      <c r="F210" t="str">
        <f>CONCATENATE(Module[[#This Row],[Voltage]],Module[[#This Row],[Mod]],Module[[#This Row],[Lens]],Module[[#This Row],[Base]])</f>
        <v>12L3B</v>
      </c>
      <c r="G210">
        <f>Module[[#This Row],[Mod$]]+Module[[#This Row],[Bulb$]]</f>
        <v>308.61</v>
      </c>
      <c r="H210" t="s">
        <v>439</v>
      </c>
      <c r="I210" s="8">
        <v>760006405</v>
      </c>
      <c r="J210">
        <f>VLOOKUP(Module[[#This Row],[Module'#]],Components!$A:$D,4,FALSE)</f>
        <v>107.3</v>
      </c>
      <c r="K210" s="12">
        <v>893016404</v>
      </c>
      <c r="L210">
        <f>VLOOKUP(Module[[#This Row],[Bulb'#]],Components!$A:$D,4,FALSE)</f>
        <v>201.31</v>
      </c>
      <c r="M210" s="11" t="s">
        <v>200</v>
      </c>
      <c r="N210" t="s">
        <v>193</v>
      </c>
      <c r="O210" s="1">
        <v>3</v>
      </c>
      <c r="P210" s="1" t="s">
        <v>213</v>
      </c>
      <c r="Q210" s="1">
        <v>12</v>
      </c>
      <c r="R210" s="1" t="str">
        <f>CONCATENATE(Module[[#This Row],[Mod]],Module[[#This Row],[Lens]])</f>
        <v>L3</v>
      </c>
    </row>
    <row r="211" spans="6:18" x14ac:dyDescent="0.25">
      <c r="F211" t="str">
        <f>CONCATENATE(Module[[#This Row],[Voltage]],Module[[#This Row],[Mod]],Module[[#This Row],[Lens]],Module[[#This Row],[Base]])</f>
        <v>12L3G</v>
      </c>
      <c r="G211">
        <f>Module[[#This Row],[Mod$]]+Module[[#This Row],[Bulb$]]</f>
        <v>308.61</v>
      </c>
      <c r="H211" t="s">
        <v>439</v>
      </c>
      <c r="I211" s="8">
        <v>760006405</v>
      </c>
      <c r="J211">
        <f>VLOOKUP(Module[[#This Row],[Module'#]],Components!$A:$D,4,FALSE)</f>
        <v>107.3</v>
      </c>
      <c r="K211" s="12">
        <v>893016404</v>
      </c>
      <c r="L211">
        <f>VLOOKUP(Module[[#This Row],[Bulb'#]],Components!$A:$D,4,FALSE)</f>
        <v>201.31</v>
      </c>
      <c r="M211" s="11" t="s">
        <v>201</v>
      </c>
      <c r="N211" t="s">
        <v>193</v>
      </c>
      <c r="O211" s="1">
        <v>3</v>
      </c>
      <c r="P211" s="1" t="s">
        <v>213</v>
      </c>
      <c r="Q211" s="1">
        <v>12</v>
      </c>
      <c r="R211" s="1" t="str">
        <f>CONCATENATE(Module[[#This Row],[Mod]],Module[[#This Row],[Lens]])</f>
        <v>L3</v>
      </c>
    </row>
    <row r="212" spans="6:18" x14ac:dyDescent="0.25">
      <c r="F212" t="str">
        <f>CONCATENATE(Module[[#This Row],[Voltage]],Module[[#This Row],[Mod]],Module[[#This Row],[Lens]],Module[[#This Row],[Base]])</f>
        <v>12L4B</v>
      </c>
      <c r="G212">
        <f>Module[[#This Row],[Mod$]]+Module[[#This Row],[Bulb$]]</f>
        <v>308.61</v>
      </c>
      <c r="H212" t="s">
        <v>445</v>
      </c>
      <c r="I212" s="8">
        <v>760002405</v>
      </c>
      <c r="J212">
        <f>VLOOKUP(Module[[#This Row],[Module'#]],Components!$A:$D,4,FALSE)</f>
        <v>107.3</v>
      </c>
      <c r="K212" s="12">
        <v>893012404</v>
      </c>
      <c r="L212">
        <f>VLOOKUP(Module[[#This Row],[Bulb'#]],Components!$A:$D,4,FALSE)</f>
        <v>201.31</v>
      </c>
      <c r="M212" s="11" t="s">
        <v>200</v>
      </c>
      <c r="N212" t="s">
        <v>193</v>
      </c>
      <c r="O212" s="1">
        <v>4</v>
      </c>
      <c r="P212" s="1" t="s">
        <v>214</v>
      </c>
      <c r="Q212" s="1">
        <v>12</v>
      </c>
      <c r="R212" s="1" t="str">
        <f>CONCATENATE(Module[[#This Row],[Mod]],Module[[#This Row],[Lens]])</f>
        <v>L4</v>
      </c>
    </row>
    <row r="213" spans="6:18" x14ac:dyDescent="0.25">
      <c r="F213" t="str">
        <f>CONCATENATE(Module[[#This Row],[Voltage]],Module[[#This Row],[Mod]],Module[[#This Row],[Lens]],Module[[#This Row],[Base]])</f>
        <v>12L4G</v>
      </c>
      <c r="G213">
        <f>Module[[#This Row],[Mod$]]+Module[[#This Row],[Bulb$]]</f>
        <v>308.61</v>
      </c>
      <c r="H213" t="s">
        <v>445</v>
      </c>
      <c r="I213" s="8">
        <v>760002405</v>
      </c>
      <c r="J213">
        <f>VLOOKUP(Module[[#This Row],[Module'#]],Components!$A:$D,4,FALSE)</f>
        <v>107.3</v>
      </c>
      <c r="K213" s="12">
        <v>893012404</v>
      </c>
      <c r="L213">
        <f>VLOOKUP(Module[[#This Row],[Bulb'#]],Components!$A:$D,4,FALSE)</f>
        <v>201.31</v>
      </c>
      <c r="M213" s="11" t="s">
        <v>201</v>
      </c>
      <c r="N213" t="s">
        <v>193</v>
      </c>
      <c r="O213" s="1">
        <v>4</v>
      </c>
      <c r="P213" s="1" t="s">
        <v>214</v>
      </c>
      <c r="Q213" s="1">
        <v>12</v>
      </c>
      <c r="R213" s="1" t="str">
        <f>CONCATENATE(Module[[#This Row],[Mod]],Module[[#This Row],[Lens]])</f>
        <v>L4</v>
      </c>
    </row>
    <row r="214" spans="6:18" x14ac:dyDescent="0.25">
      <c r="F214" t="str">
        <f>CONCATENATE(Module[[#This Row],[Voltage]],Module[[#This Row],[Mod]],Module[[#This Row],[Lens]],Module[[#This Row],[Base]])</f>
        <v>12L5B</v>
      </c>
      <c r="G214">
        <f>Module[[#This Row],[Mod$]]+Module[[#This Row],[Bulb$]]</f>
        <v>308.61</v>
      </c>
      <c r="H214" t="s">
        <v>460</v>
      </c>
      <c r="I214" s="8">
        <v>760001405</v>
      </c>
      <c r="J214">
        <f>VLOOKUP(Module[[#This Row],[Module'#]],Components!$A:$D,4,FALSE)</f>
        <v>107.3</v>
      </c>
      <c r="K214" s="12">
        <v>893011404</v>
      </c>
      <c r="L214">
        <f>VLOOKUP(Module[[#This Row],[Bulb'#]],Components!$A:$D,4,FALSE)</f>
        <v>201.31</v>
      </c>
      <c r="M214" s="11" t="s">
        <v>200</v>
      </c>
      <c r="N214" t="s">
        <v>193</v>
      </c>
      <c r="O214" s="1">
        <v>5</v>
      </c>
      <c r="P214" s="1" t="s">
        <v>215</v>
      </c>
      <c r="Q214" s="1">
        <v>12</v>
      </c>
      <c r="R214" s="1" t="str">
        <f>CONCATENATE(Module[[#This Row],[Mod]],Module[[#This Row],[Lens]])</f>
        <v>L5</v>
      </c>
    </row>
    <row r="215" spans="6:18" x14ac:dyDescent="0.25">
      <c r="F215" t="str">
        <f>CONCATENATE(Module[[#This Row],[Voltage]],Module[[#This Row],[Mod]],Module[[#This Row],[Lens]],Module[[#This Row],[Base]])</f>
        <v>12L5G</v>
      </c>
      <c r="G215">
        <f>Module[[#This Row],[Mod$]]+Module[[#This Row],[Bulb$]]</f>
        <v>308.61</v>
      </c>
      <c r="H215" t="s">
        <v>460</v>
      </c>
      <c r="I215" s="8">
        <v>760001405</v>
      </c>
      <c r="J215">
        <f>VLOOKUP(Module[[#This Row],[Module'#]],Components!$A:$D,4,FALSE)</f>
        <v>107.3</v>
      </c>
      <c r="K215" s="12">
        <v>893011404</v>
      </c>
      <c r="L215">
        <f>VLOOKUP(Module[[#This Row],[Bulb'#]],Components!$A:$D,4,FALSE)</f>
        <v>201.31</v>
      </c>
      <c r="M215" s="11" t="s">
        <v>201</v>
      </c>
      <c r="N215" t="s">
        <v>193</v>
      </c>
      <c r="O215" s="1">
        <v>5</v>
      </c>
      <c r="P215" s="1" t="s">
        <v>215</v>
      </c>
      <c r="Q215" s="1">
        <v>12</v>
      </c>
      <c r="R215" s="1" t="str">
        <f>CONCATENATE(Module[[#This Row],[Mod]],Module[[#This Row],[Lens]])</f>
        <v>L5</v>
      </c>
    </row>
    <row r="216" spans="6:18" x14ac:dyDescent="0.25">
      <c r="F216" t="str">
        <f>CONCATENATE(Module[[#This Row],[Voltage]],Module[[#This Row],[Mod]],Module[[#This Row],[Lens]],Module[[#This Row],[Base]])</f>
        <v>12L6B</v>
      </c>
      <c r="G216">
        <f>Module[[#This Row],[Mod$]]+Module[[#This Row],[Bulb$]]</f>
        <v>308.61</v>
      </c>
      <c r="H216" t="s">
        <v>427</v>
      </c>
      <c r="I216" s="8">
        <v>760005405</v>
      </c>
      <c r="J216">
        <f>VLOOKUP(Module[[#This Row],[Module'#]],Components!$A:$D,4,FALSE)</f>
        <v>107.3</v>
      </c>
      <c r="K216" s="12">
        <v>893015404</v>
      </c>
      <c r="L216">
        <f>VLOOKUP(Module[[#This Row],[Bulb'#]],Components!$A:$D,4,FALSE)</f>
        <v>201.31</v>
      </c>
      <c r="M216" s="11" t="s">
        <v>200</v>
      </c>
      <c r="N216" t="s">
        <v>193</v>
      </c>
      <c r="O216" s="1">
        <v>6</v>
      </c>
      <c r="P216" s="1" t="s">
        <v>216</v>
      </c>
      <c r="Q216" s="1">
        <v>12</v>
      </c>
      <c r="R216" s="1" t="str">
        <f>CONCATENATE(Module[[#This Row],[Mod]],Module[[#This Row],[Lens]])</f>
        <v>L6</v>
      </c>
    </row>
    <row r="217" spans="6:18" x14ac:dyDescent="0.25">
      <c r="F217" t="str">
        <f>CONCATENATE(Module[[#This Row],[Voltage]],Module[[#This Row],[Mod]],Module[[#This Row],[Lens]],Module[[#This Row],[Base]])</f>
        <v>12L6G</v>
      </c>
      <c r="G217">
        <f>Module[[#This Row],[Mod$]]+Module[[#This Row],[Bulb$]]</f>
        <v>308.61</v>
      </c>
      <c r="H217" t="s">
        <v>427</v>
      </c>
      <c r="I217" s="8">
        <v>760005405</v>
      </c>
      <c r="J217">
        <f>VLOOKUP(Module[[#This Row],[Module'#]],Components!$A:$D,4,FALSE)</f>
        <v>107.3</v>
      </c>
      <c r="K217" s="12">
        <v>893015404</v>
      </c>
      <c r="L217">
        <f>VLOOKUP(Module[[#This Row],[Bulb'#]],Components!$A:$D,4,FALSE)</f>
        <v>201.31</v>
      </c>
      <c r="M217" s="11" t="s">
        <v>201</v>
      </c>
      <c r="N217" t="s">
        <v>193</v>
      </c>
      <c r="O217" s="1">
        <v>6</v>
      </c>
      <c r="P217" s="1" t="s">
        <v>216</v>
      </c>
      <c r="Q217" s="1">
        <v>12</v>
      </c>
      <c r="R217" s="1" t="str">
        <f>CONCATENATE(Module[[#This Row],[Mod]],Module[[#This Row],[Lens]])</f>
        <v>L6</v>
      </c>
    </row>
    <row r="218" spans="6:18" x14ac:dyDescent="0.25">
      <c r="F218" t="str">
        <f>CONCATENATE(Module[[#This Row],[Voltage]],Module[[#This Row],[Mod]],Module[[#This Row],[Lens]],Module[[#This Row],[Base]])</f>
        <v>12L7B</v>
      </c>
      <c r="G218" s="1">
        <f>Module[[#This Row],[Mod$]]+Module[[#This Row],[Bulb$]]</f>
        <v>308.61</v>
      </c>
      <c r="H218" s="1" t="s">
        <v>433</v>
      </c>
      <c r="I218" s="8">
        <v>760004405</v>
      </c>
      <c r="J218" s="1">
        <f>VLOOKUP(Module[[#This Row],[Module'#]],Components!$A:$D,4,FALSE)</f>
        <v>107.3</v>
      </c>
      <c r="K218" s="12">
        <v>893014404</v>
      </c>
      <c r="L218">
        <f>VLOOKUP(Module[[#This Row],[Bulb'#]],Components!$A:$D,4,FALSE)</f>
        <v>201.31</v>
      </c>
      <c r="M218" s="11" t="s">
        <v>200</v>
      </c>
      <c r="N218" s="8" t="s">
        <v>193</v>
      </c>
      <c r="O218" s="1">
        <v>7</v>
      </c>
      <c r="P218" s="1" t="s">
        <v>217</v>
      </c>
      <c r="Q218" s="1">
        <v>12</v>
      </c>
      <c r="R218" s="1" t="str">
        <f>CONCATENATE(Module[[#This Row],[Mod]],Module[[#This Row],[Lens]])</f>
        <v>L7</v>
      </c>
    </row>
    <row r="219" spans="6:18" x14ac:dyDescent="0.25">
      <c r="F219" t="str">
        <f>CONCATENATE(Module[[#This Row],[Voltage]],Module[[#This Row],[Mod]],Module[[#This Row],[Lens]],Module[[#This Row],[Base]])</f>
        <v>12L7G</v>
      </c>
      <c r="G219" s="1">
        <f>Module[[#This Row],[Mod$]]+Module[[#This Row],[Bulb$]]</f>
        <v>308.61</v>
      </c>
      <c r="H219" s="1" t="s">
        <v>433</v>
      </c>
      <c r="I219" s="8">
        <v>760004405</v>
      </c>
      <c r="J219" s="1">
        <f>VLOOKUP(Module[[#This Row],[Module'#]],Components!$A:$D,4,FALSE)</f>
        <v>107.3</v>
      </c>
      <c r="K219" s="12">
        <v>893014404</v>
      </c>
      <c r="L219">
        <f>VLOOKUP(Module[[#This Row],[Bulb'#]],Components!$A:$D,4,FALSE)</f>
        <v>201.31</v>
      </c>
      <c r="M219" s="11" t="s">
        <v>201</v>
      </c>
      <c r="N219" s="8" t="s">
        <v>193</v>
      </c>
      <c r="O219" s="1">
        <v>7</v>
      </c>
      <c r="P219" s="1" t="s">
        <v>217</v>
      </c>
      <c r="Q219" s="1">
        <v>12</v>
      </c>
      <c r="R219" s="1" t="str">
        <f>CONCATENATE(Module[[#This Row],[Mod]],Module[[#This Row],[Lens]])</f>
        <v>L7</v>
      </c>
    </row>
    <row r="220" spans="6:18" x14ac:dyDescent="0.25">
      <c r="F220" t="str">
        <f>CONCATENATE(Module[[#This Row],[Voltage]],Module[[#This Row],[Mod]],Module[[#This Row],[Lens]],Module[[#This Row],[Base]])</f>
        <v>12L8B</v>
      </c>
      <c r="G220" s="1">
        <f>Module[[#This Row],[Mod$]]+Module[[#This Row],[Bulb$]]</f>
        <v>308.61</v>
      </c>
      <c r="H220" s="1" t="s">
        <v>453</v>
      </c>
      <c r="I220" s="8">
        <v>760007405</v>
      </c>
      <c r="J220" s="1">
        <f>VLOOKUP(Module[[#This Row],[Module'#]],Components!$A:$D,4,FALSE)</f>
        <v>107.3</v>
      </c>
      <c r="K220" s="12">
        <v>893017404</v>
      </c>
      <c r="L220">
        <f>VLOOKUP(Module[[#This Row],[Bulb'#]],Components!$A:$D,4,FALSE)</f>
        <v>201.31</v>
      </c>
      <c r="M220" s="11" t="s">
        <v>200</v>
      </c>
      <c r="N220" s="8" t="s">
        <v>193</v>
      </c>
      <c r="O220" s="1">
        <v>8</v>
      </c>
      <c r="P220" s="1" t="s">
        <v>218</v>
      </c>
      <c r="Q220" s="1">
        <v>12</v>
      </c>
      <c r="R220" s="1" t="str">
        <f>CONCATENATE(Module[[#This Row],[Mod]],Module[[#This Row],[Lens]])</f>
        <v>L8</v>
      </c>
    </row>
    <row r="221" spans="6:18" x14ac:dyDescent="0.25">
      <c r="F221" t="str">
        <f>CONCATENATE(Module[[#This Row],[Voltage]],Module[[#This Row],[Mod]],Module[[#This Row],[Lens]],Module[[#This Row],[Base]])</f>
        <v>12L8G</v>
      </c>
      <c r="G221" s="1">
        <f>Module[[#This Row],[Mod$]]+Module[[#This Row],[Bulb$]]</f>
        <v>308.61</v>
      </c>
      <c r="H221" s="1" t="s">
        <v>453</v>
      </c>
      <c r="I221" s="8">
        <v>760007405</v>
      </c>
      <c r="J221" s="1">
        <f>VLOOKUP(Module[[#This Row],[Module'#]],Components!$A:$D,4,FALSE)</f>
        <v>107.3</v>
      </c>
      <c r="K221" s="12">
        <v>893017404</v>
      </c>
      <c r="L221">
        <f>VLOOKUP(Module[[#This Row],[Bulb'#]],Components!$A:$D,4,FALSE)</f>
        <v>201.31</v>
      </c>
      <c r="M221" s="11" t="s">
        <v>201</v>
      </c>
      <c r="N221" s="8" t="s">
        <v>193</v>
      </c>
      <c r="O221" s="1">
        <v>8</v>
      </c>
      <c r="P221" s="1" t="s">
        <v>218</v>
      </c>
      <c r="Q221" s="1">
        <v>12</v>
      </c>
      <c r="R221" s="1" t="str">
        <f>CONCATENATE(Module[[#This Row],[Mod]],Module[[#This Row],[Lens]])</f>
        <v>L8</v>
      </c>
    </row>
    <row r="222" spans="6:18" x14ac:dyDescent="0.25">
      <c r="F222" t="str">
        <f>CONCATENATE(Module[[#This Row],[Voltage]],Module[[#This Row],[Mod]],Module[[#This Row],[Lens]],Module[[#This Row],[Base]])</f>
        <v>24L3B</v>
      </c>
      <c r="G222">
        <f>Module[[#This Row],[Mod$]]+Module[[#This Row],[Bulb$]]</f>
        <v>308.61</v>
      </c>
      <c r="H222" t="s">
        <v>439</v>
      </c>
      <c r="I222" s="8">
        <v>760006405</v>
      </c>
      <c r="J222">
        <f>VLOOKUP(Module[[#This Row],[Module'#]],Components!$A:$D,4,FALSE)</f>
        <v>107.3</v>
      </c>
      <c r="K222" s="12">
        <v>893016405</v>
      </c>
      <c r="L222">
        <f>VLOOKUP(Module[[#This Row],[Bulb'#]],Components!$A:$D,4,FALSE)</f>
        <v>201.31</v>
      </c>
      <c r="M222" s="11" t="s">
        <v>200</v>
      </c>
      <c r="N222" t="s">
        <v>193</v>
      </c>
      <c r="O222" s="1">
        <v>3</v>
      </c>
      <c r="P222" s="1" t="s">
        <v>213</v>
      </c>
      <c r="Q222" s="1">
        <v>24</v>
      </c>
      <c r="R222" s="1" t="str">
        <f>CONCATENATE(Module[[#This Row],[Mod]],Module[[#This Row],[Lens]])</f>
        <v>L3</v>
      </c>
    </row>
    <row r="223" spans="6:18" x14ac:dyDescent="0.25">
      <c r="F223" t="str">
        <f>CONCATENATE(Module[[#This Row],[Voltage]],Module[[#This Row],[Mod]],Module[[#This Row],[Lens]],Module[[#This Row],[Base]])</f>
        <v>24L3G</v>
      </c>
      <c r="G223">
        <f>Module[[#This Row],[Mod$]]+Module[[#This Row],[Bulb$]]</f>
        <v>308.61</v>
      </c>
      <c r="H223" t="s">
        <v>439</v>
      </c>
      <c r="I223" s="8">
        <v>760006405</v>
      </c>
      <c r="J223">
        <f>VLOOKUP(Module[[#This Row],[Module'#]],Components!$A:$D,4,FALSE)</f>
        <v>107.3</v>
      </c>
      <c r="K223" s="12">
        <v>893016405</v>
      </c>
      <c r="L223">
        <f>VLOOKUP(Module[[#This Row],[Bulb'#]],Components!$A:$D,4,FALSE)</f>
        <v>201.31</v>
      </c>
      <c r="M223" s="11" t="s">
        <v>201</v>
      </c>
      <c r="N223" t="s">
        <v>193</v>
      </c>
      <c r="O223" s="1">
        <v>3</v>
      </c>
      <c r="P223" s="1" t="s">
        <v>213</v>
      </c>
      <c r="Q223" s="1">
        <v>24</v>
      </c>
      <c r="R223" s="1" t="str">
        <f>CONCATENATE(Module[[#This Row],[Mod]],Module[[#This Row],[Lens]])</f>
        <v>L3</v>
      </c>
    </row>
    <row r="224" spans="6:18" x14ac:dyDescent="0.25">
      <c r="F224" t="str">
        <f>CONCATENATE(Module[[#This Row],[Voltage]],Module[[#This Row],[Mod]],Module[[#This Row],[Lens]],Module[[#This Row],[Base]])</f>
        <v>24L4B</v>
      </c>
      <c r="G224">
        <f>Module[[#This Row],[Mod$]]+Module[[#This Row],[Bulb$]]</f>
        <v>308.61</v>
      </c>
      <c r="H224" t="s">
        <v>445</v>
      </c>
      <c r="I224" s="8">
        <v>760002405</v>
      </c>
      <c r="J224">
        <f>VLOOKUP(Module[[#This Row],[Module'#]],Components!$A:$D,4,FALSE)</f>
        <v>107.3</v>
      </c>
      <c r="K224" s="12">
        <v>893012405</v>
      </c>
      <c r="L224">
        <f>VLOOKUP(Module[[#This Row],[Bulb'#]],Components!$A:$D,4,FALSE)</f>
        <v>201.31</v>
      </c>
      <c r="M224" s="11" t="s">
        <v>200</v>
      </c>
      <c r="N224" t="s">
        <v>193</v>
      </c>
      <c r="O224" s="1">
        <v>4</v>
      </c>
      <c r="P224" s="1" t="s">
        <v>214</v>
      </c>
      <c r="Q224" s="1">
        <v>24</v>
      </c>
      <c r="R224" s="1" t="str">
        <f>CONCATENATE(Module[[#This Row],[Mod]],Module[[#This Row],[Lens]])</f>
        <v>L4</v>
      </c>
    </row>
    <row r="225" spans="6:18" x14ac:dyDescent="0.25">
      <c r="F225" t="str">
        <f>CONCATENATE(Module[[#This Row],[Voltage]],Module[[#This Row],[Mod]],Module[[#This Row],[Lens]],Module[[#This Row],[Base]])</f>
        <v>24L4G</v>
      </c>
      <c r="G225">
        <f>Module[[#This Row],[Mod$]]+Module[[#This Row],[Bulb$]]</f>
        <v>308.61</v>
      </c>
      <c r="H225" t="s">
        <v>445</v>
      </c>
      <c r="I225" s="8">
        <v>760002405</v>
      </c>
      <c r="J225">
        <f>VLOOKUP(Module[[#This Row],[Module'#]],Components!$A:$D,4,FALSE)</f>
        <v>107.3</v>
      </c>
      <c r="K225" s="12">
        <v>893012405</v>
      </c>
      <c r="L225">
        <f>VLOOKUP(Module[[#This Row],[Bulb'#]],Components!$A:$D,4,FALSE)</f>
        <v>201.31</v>
      </c>
      <c r="M225" s="11" t="s">
        <v>201</v>
      </c>
      <c r="N225" t="s">
        <v>193</v>
      </c>
      <c r="O225" s="1">
        <v>4</v>
      </c>
      <c r="P225" s="1" t="s">
        <v>214</v>
      </c>
      <c r="Q225" s="1">
        <v>24</v>
      </c>
      <c r="R225" s="1" t="str">
        <f>CONCATENATE(Module[[#This Row],[Mod]],Module[[#This Row],[Lens]])</f>
        <v>L4</v>
      </c>
    </row>
    <row r="226" spans="6:18" x14ac:dyDescent="0.25">
      <c r="F226" t="str">
        <f>CONCATENATE(Module[[#This Row],[Voltage]],Module[[#This Row],[Mod]],Module[[#This Row],[Lens]],Module[[#This Row],[Base]])</f>
        <v>24L5B</v>
      </c>
      <c r="G226">
        <f>Module[[#This Row],[Mod$]]+Module[[#This Row],[Bulb$]]</f>
        <v>308.61</v>
      </c>
      <c r="H226" t="s">
        <v>460</v>
      </c>
      <c r="I226" s="8">
        <v>760001405</v>
      </c>
      <c r="J226">
        <f>VLOOKUP(Module[[#This Row],[Module'#]],Components!$A:$D,4,FALSE)</f>
        <v>107.3</v>
      </c>
      <c r="K226" s="12">
        <v>893011405</v>
      </c>
      <c r="L226">
        <f>VLOOKUP(Module[[#This Row],[Bulb'#]],Components!$A:$D,4,FALSE)</f>
        <v>201.31</v>
      </c>
      <c r="M226" s="11" t="s">
        <v>200</v>
      </c>
      <c r="N226" t="s">
        <v>193</v>
      </c>
      <c r="O226" s="1">
        <v>5</v>
      </c>
      <c r="P226" s="1" t="s">
        <v>215</v>
      </c>
      <c r="Q226" s="1">
        <v>24</v>
      </c>
      <c r="R226" s="1" t="str">
        <f>CONCATENATE(Module[[#This Row],[Mod]],Module[[#This Row],[Lens]])</f>
        <v>L5</v>
      </c>
    </row>
    <row r="227" spans="6:18" x14ac:dyDescent="0.25">
      <c r="F227" t="str">
        <f>CONCATENATE(Module[[#This Row],[Voltage]],Module[[#This Row],[Mod]],Module[[#This Row],[Lens]],Module[[#This Row],[Base]])</f>
        <v>24L5G</v>
      </c>
      <c r="G227">
        <f>Module[[#This Row],[Mod$]]+Module[[#This Row],[Bulb$]]</f>
        <v>308.61</v>
      </c>
      <c r="H227" t="s">
        <v>460</v>
      </c>
      <c r="I227" s="8">
        <v>760001405</v>
      </c>
      <c r="J227">
        <f>VLOOKUP(Module[[#This Row],[Module'#]],Components!$A:$D,4,FALSE)</f>
        <v>107.3</v>
      </c>
      <c r="K227" s="12">
        <v>893011405</v>
      </c>
      <c r="L227">
        <f>VLOOKUP(Module[[#This Row],[Bulb'#]],Components!$A:$D,4,FALSE)</f>
        <v>201.31</v>
      </c>
      <c r="M227" s="11" t="s">
        <v>201</v>
      </c>
      <c r="N227" t="s">
        <v>193</v>
      </c>
      <c r="O227" s="1">
        <v>5</v>
      </c>
      <c r="P227" s="1" t="s">
        <v>215</v>
      </c>
      <c r="Q227" s="1">
        <v>24</v>
      </c>
      <c r="R227" s="1" t="str">
        <f>CONCATENATE(Module[[#This Row],[Mod]],Module[[#This Row],[Lens]])</f>
        <v>L5</v>
      </c>
    </row>
    <row r="228" spans="6:18" x14ac:dyDescent="0.25">
      <c r="F228" t="str">
        <f>CONCATENATE(Module[[#This Row],[Voltage]],Module[[#This Row],[Mod]],Module[[#This Row],[Lens]],Module[[#This Row],[Base]])</f>
        <v>24L6B</v>
      </c>
      <c r="G228">
        <f>Module[[#This Row],[Mod$]]+Module[[#This Row],[Bulb$]]</f>
        <v>308.61</v>
      </c>
      <c r="H228" t="s">
        <v>427</v>
      </c>
      <c r="I228" s="8">
        <v>760005405</v>
      </c>
      <c r="J228">
        <f>VLOOKUP(Module[[#This Row],[Module'#]],Components!$A:$D,4,FALSE)</f>
        <v>107.3</v>
      </c>
      <c r="K228" s="12">
        <v>893015405</v>
      </c>
      <c r="L228">
        <f>VLOOKUP(Module[[#This Row],[Bulb'#]],Components!$A:$D,4,FALSE)</f>
        <v>201.31</v>
      </c>
      <c r="M228" s="11" t="s">
        <v>200</v>
      </c>
      <c r="N228" t="s">
        <v>193</v>
      </c>
      <c r="O228" s="1">
        <v>6</v>
      </c>
      <c r="P228" s="1" t="s">
        <v>216</v>
      </c>
      <c r="Q228" s="1">
        <v>24</v>
      </c>
      <c r="R228" s="1" t="str">
        <f>CONCATENATE(Module[[#This Row],[Mod]],Module[[#This Row],[Lens]])</f>
        <v>L6</v>
      </c>
    </row>
    <row r="229" spans="6:18" x14ac:dyDescent="0.25">
      <c r="F229" t="str">
        <f>CONCATENATE(Module[[#This Row],[Voltage]],Module[[#This Row],[Mod]],Module[[#This Row],[Lens]],Module[[#This Row],[Base]])</f>
        <v>24L6G</v>
      </c>
      <c r="G229">
        <f>Module[[#This Row],[Mod$]]+Module[[#This Row],[Bulb$]]</f>
        <v>308.61</v>
      </c>
      <c r="H229" t="s">
        <v>427</v>
      </c>
      <c r="I229" s="8">
        <v>760005405</v>
      </c>
      <c r="J229">
        <f>VLOOKUP(Module[[#This Row],[Module'#]],Components!$A:$D,4,FALSE)</f>
        <v>107.3</v>
      </c>
      <c r="K229" s="12">
        <v>893015405</v>
      </c>
      <c r="L229">
        <f>VLOOKUP(Module[[#This Row],[Bulb'#]],Components!$A:$D,4,FALSE)</f>
        <v>201.31</v>
      </c>
      <c r="M229" s="11" t="s">
        <v>201</v>
      </c>
      <c r="N229" t="s">
        <v>193</v>
      </c>
      <c r="O229" s="1">
        <v>6</v>
      </c>
      <c r="P229" s="1" t="s">
        <v>216</v>
      </c>
      <c r="Q229" s="1">
        <v>24</v>
      </c>
      <c r="R229" s="1" t="str">
        <f>CONCATENATE(Module[[#This Row],[Mod]],Module[[#This Row],[Lens]])</f>
        <v>L6</v>
      </c>
    </row>
    <row r="230" spans="6:18" x14ac:dyDescent="0.25">
      <c r="F230" t="str">
        <f>CONCATENATE(Module[[#This Row],[Voltage]],Module[[#This Row],[Mod]],Module[[#This Row],[Lens]],Module[[#This Row],[Base]])</f>
        <v>24L7B</v>
      </c>
      <c r="G230" s="1">
        <f>Module[[#This Row],[Mod$]]+Module[[#This Row],[Bulb$]]</f>
        <v>308.61</v>
      </c>
      <c r="H230" s="1" t="s">
        <v>433</v>
      </c>
      <c r="I230" s="8">
        <v>760004405</v>
      </c>
      <c r="J230" s="1">
        <f>VLOOKUP(Module[[#This Row],[Module'#]],Components!$A:$D,4,FALSE)</f>
        <v>107.3</v>
      </c>
      <c r="K230" s="12">
        <v>893014405</v>
      </c>
      <c r="L230">
        <f>VLOOKUP(Module[[#This Row],[Bulb'#]],Components!$A:$D,4,FALSE)</f>
        <v>201.31</v>
      </c>
      <c r="M230" s="11" t="s">
        <v>200</v>
      </c>
      <c r="N230" s="8" t="s">
        <v>193</v>
      </c>
      <c r="O230" s="1">
        <v>7</v>
      </c>
      <c r="P230" s="1" t="s">
        <v>217</v>
      </c>
      <c r="Q230" s="1">
        <v>24</v>
      </c>
      <c r="R230" s="1" t="str">
        <f>CONCATENATE(Module[[#This Row],[Mod]],Module[[#This Row],[Lens]])</f>
        <v>L7</v>
      </c>
    </row>
    <row r="231" spans="6:18" x14ac:dyDescent="0.25">
      <c r="F231" t="str">
        <f>CONCATENATE(Module[[#This Row],[Voltage]],Module[[#This Row],[Mod]],Module[[#This Row],[Lens]],Module[[#This Row],[Base]])</f>
        <v>24L7G</v>
      </c>
      <c r="G231" s="1">
        <f>Module[[#This Row],[Mod$]]+Module[[#This Row],[Bulb$]]</f>
        <v>308.61</v>
      </c>
      <c r="H231" s="1" t="s">
        <v>433</v>
      </c>
      <c r="I231" s="8">
        <v>760004405</v>
      </c>
      <c r="J231" s="1">
        <f>VLOOKUP(Module[[#This Row],[Module'#]],Components!$A:$D,4,FALSE)</f>
        <v>107.3</v>
      </c>
      <c r="K231" s="12">
        <v>893014405</v>
      </c>
      <c r="L231">
        <f>VLOOKUP(Module[[#This Row],[Bulb'#]],Components!$A:$D,4,FALSE)</f>
        <v>201.31</v>
      </c>
      <c r="M231" s="11" t="s">
        <v>201</v>
      </c>
      <c r="N231" s="8" t="s">
        <v>193</v>
      </c>
      <c r="O231" s="1">
        <v>7</v>
      </c>
      <c r="P231" s="1" t="s">
        <v>217</v>
      </c>
      <c r="Q231" s="1">
        <v>24</v>
      </c>
      <c r="R231" s="1" t="str">
        <f>CONCATENATE(Module[[#This Row],[Mod]],Module[[#This Row],[Lens]])</f>
        <v>L7</v>
      </c>
    </row>
    <row r="232" spans="6:18" x14ac:dyDescent="0.25">
      <c r="F232" t="str">
        <f>CONCATENATE(Module[[#This Row],[Voltage]],Module[[#This Row],[Mod]],Module[[#This Row],[Lens]],Module[[#This Row],[Base]])</f>
        <v>24L8B</v>
      </c>
      <c r="G232" s="1">
        <f>Module[[#This Row],[Mod$]]+Module[[#This Row],[Bulb$]]</f>
        <v>308.61</v>
      </c>
      <c r="H232" s="1" t="s">
        <v>453</v>
      </c>
      <c r="I232" s="8">
        <v>760007405</v>
      </c>
      <c r="J232" s="1">
        <f>VLOOKUP(Module[[#This Row],[Module'#]],Components!$A:$D,4,FALSE)</f>
        <v>107.3</v>
      </c>
      <c r="K232" s="12">
        <v>893017405</v>
      </c>
      <c r="L232">
        <f>VLOOKUP(Module[[#This Row],[Bulb'#]],Components!$A:$D,4,FALSE)</f>
        <v>201.31</v>
      </c>
      <c r="M232" s="11" t="s">
        <v>200</v>
      </c>
      <c r="N232" s="8" t="s">
        <v>193</v>
      </c>
      <c r="O232" s="1">
        <v>8</v>
      </c>
      <c r="P232" s="1" t="s">
        <v>218</v>
      </c>
      <c r="Q232" s="1">
        <v>24</v>
      </c>
      <c r="R232" s="1" t="str">
        <f>CONCATENATE(Module[[#This Row],[Mod]],Module[[#This Row],[Lens]])</f>
        <v>L8</v>
      </c>
    </row>
    <row r="233" spans="6:18" x14ac:dyDescent="0.25">
      <c r="F233" t="str">
        <f>CONCATENATE(Module[[#This Row],[Voltage]],Module[[#This Row],[Mod]],Module[[#This Row],[Lens]],Module[[#This Row],[Base]])</f>
        <v>24L8G</v>
      </c>
      <c r="G233" s="1">
        <f>Module[[#This Row],[Mod$]]+Module[[#This Row],[Bulb$]]</f>
        <v>308.61</v>
      </c>
      <c r="H233" s="1" t="s">
        <v>453</v>
      </c>
      <c r="I233" s="8">
        <v>760007405</v>
      </c>
      <c r="J233" s="1">
        <f>VLOOKUP(Module[[#This Row],[Module'#]],Components!$A:$D,4,FALSE)</f>
        <v>107.3</v>
      </c>
      <c r="K233" s="12">
        <v>893017405</v>
      </c>
      <c r="L233">
        <f>VLOOKUP(Module[[#This Row],[Bulb'#]],Components!$A:$D,4,FALSE)</f>
        <v>201.31</v>
      </c>
      <c r="M233" s="11" t="s">
        <v>201</v>
      </c>
      <c r="N233" s="8" t="s">
        <v>193</v>
      </c>
      <c r="O233" s="1">
        <v>8</v>
      </c>
      <c r="P233" s="1" t="s">
        <v>218</v>
      </c>
      <c r="Q233" s="1">
        <v>24</v>
      </c>
      <c r="R233" s="1" t="str">
        <f>CONCATENATE(Module[[#This Row],[Mod]],Module[[#This Row],[Lens]])</f>
        <v>L8</v>
      </c>
    </row>
    <row r="234" spans="6:18" x14ac:dyDescent="0.25">
      <c r="F234" t="str">
        <f>CONCATENATE(Module[[#This Row],[Voltage]],Module[[#This Row],[Mod]],Module[[#This Row],[Lens]],Module[[#This Row],[Base]])</f>
        <v>120L3B</v>
      </c>
      <c r="G234">
        <f>Module[[#This Row],[Mod$]]+Module[[#This Row],[Bulb$]]</f>
        <v>308.61</v>
      </c>
      <c r="H234" t="s">
        <v>439</v>
      </c>
      <c r="I234" s="8">
        <v>760006310</v>
      </c>
      <c r="J234">
        <f>VLOOKUP(Module[[#This Row],[Module'#]],Components!$A:$D,4,FALSE)</f>
        <v>107.3</v>
      </c>
      <c r="K234" s="12">
        <v>893016310</v>
      </c>
      <c r="L234">
        <f>VLOOKUP(Module[[#This Row],[Bulb'#]],Components!$A:$D,4,FALSE)</f>
        <v>201.31</v>
      </c>
      <c r="M234" s="11" t="s">
        <v>200</v>
      </c>
      <c r="N234" t="s">
        <v>193</v>
      </c>
      <c r="O234" s="1">
        <v>3</v>
      </c>
      <c r="P234" s="1" t="s">
        <v>213</v>
      </c>
      <c r="Q234" s="1">
        <v>120</v>
      </c>
      <c r="R234" s="1" t="str">
        <f>CONCATENATE(Module[[#This Row],[Mod]],Module[[#This Row],[Lens]])</f>
        <v>L3</v>
      </c>
    </row>
    <row r="235" spans="6:18" x14ac:dyDescent="0.25">
      <c r="F235" t="str">
        <f>CONCATENATE(Module[[#This Row],[Voltage]],Module[[#This Row],[Mod]],Module[[#This Row],[Lens]],Module[[#This Row],[Base]])</f>
        <v>120L3G</v>
      </c>
      <c r="G235">
        <f>Module[[#This Row],[Mod$]]+Module[[#This Row],[Bulb$]]</f>
        <v>308.61</v>
      </c>
      <c r="H235" t="s">
        <v>439</v>
      </c>
      <c r="I235" s="8">
        <v>760006310</v>
      </c>
      <c r="J235">
        <f>VLOOKUP(Module[[#This Row],[Module'#]],Components!$A:$D,4,FALSE)</f>
        <v>107.3</v>
      </c>
      <c r="K235" s="12">
        <v>893016310</v>
      </c>
      <c r="L235">
        <f>VLOOKUP(Module[[#This Row],[Bulb'#]],Components!$A:$D,4,FALSE)</f>
        <v>201.31</v>
      </c>
      <c r="M235" s="11" t="s">
        <v>201</v>
      </c>
      <c r="N235" t="s">
        <v>193</v>
      </c>
      <c r="O235" s="1">
        <v>3</v>
      </c>
      <c r="P235" s="1" t="s">
        <v>213</v>
      </c>
      <c r="Q235" s="1">
        <v>120</v>
      </c>
      <c r="R235" s="1" t="str">
        <f>CONCATENATE(Module[[#This Row],[Mod]],Module[[#This Row],[Lens]])</f>
        <v>L3</v>
      </c>
    </row>
    <row r="236" spans="6:18" x14ac:dyDescent="0.25">
      <c r="F236" t="str">
        <f>CONCATENATE(Module[[#This Row],[Voltage]],Module[[#This Row],[Mod]],Module[[#This Row],[Lens]],Module[[#This Row],[Base]])</f>
        <v>120L4B</v>
      </c>
      <c r="G236">
        <f>Module[[#This Row],[Mod$]]+Module[[#This Row],[Bulb$]]</f>
        <v>308.61</v>
      </c>
      <c r="H236" t="s">
        <v>445</v>
      </c>
      <c r="I236" s="8">
        <v>760002310</v>
      </c>
      <c r="J236">
        <f>VLOOKUP(Module[[#This Row],[Module'#]],Components!$A:$D,4,FALSE)</f>
        <v>107.3</v>
      </c>
      <c r="K236" s="12">
        <v>893012310</v>
      </c>
      <c r="L236">
        <f>VLOOKUP(Module[[#This Row],[Bulb'#]],Components!$A:$D,4,FALSE)</f>
        <v>201.31</v>
      </c>
      <c r="M236" s="11" t="s">
        <v>200</v>
      </c>
      <c r="N236" t="s">
        <v>193</v>
      </c>
      <c r="O236" s="1">
        <v>4</v>
      </c>
      <c r="P236" s="1" t="s">
        <v>214</v>
      </c>
      <c r="Q236" s="1">
        <v>120</v>
      </c>
      <c r="R236" s="1" t="str">
        <f>CONCATENATE(Module[[#This Row],[Mod]],Module[[#This Row],[Lens]])</f>
        <v>L4</v>
      </c>
    </row>
    <row r="237" spans="6:18" x14ac:dyDescent="0.25">
      <c r="F237" t="str">
        <f>CONCATENATE(Module[[#This Row],[Voltage]],Module[[#This Row],[Mod]],Module[[#This Row],[Lens]],Module[[#This Row],[Base]])</f>
        <v>120L4G</v>
      </c>
      <c r="G237">
        <f>Module[[#This Row],[Mod$]]+Module[[#This Row],[Bulb$]]</f>
        <v>308.61</v>
      </c>
      <c r="H237" t="s">
        <v>445</v>
      </c>
      <c r="I237" s="8">
        <v>760002310</v>
      </c>
      <c r="J237">
        <f>VLOOKUP(Module[[#This Row],[Module'#]],Components!$A:$D,4,FALSE)</f>
        <v>107.3</v>
      </c>
      <c r="K237" s="12">
        <v>893012310</v>
      </c>
      <c r="L237">
        <f>VLOOKUP(Module[[#This Row],[Bulb'#]],Components!$A:$D,4,FALSE)</f>
        <v>201.31</v>
      </c>
      <c r="M237" s="11" t="s">
        <v>201</v>
      </c>
      <c r="N237" t="s">
        <v>193</v>
      </c>
      <c r="O237" s="1">
        <v>4</v>
      </c>
      <c r="P237" s="1" t="s">
        <v>214</v>
      </c>
      <c r="Q237" s="1">
        <v>120</v>
      </c>
      <c r="R237" s="1" t="str">
        <f>CONCATENATE(Module[[#This Row],[Mod]],Module[[#This Row],[Lens]])</f>
        <v>L4</v>
      </c>
    </row>
    <row r="238" spans="6:18" x14ac:dyDescent="0.25">
      <c r="F238" t="str">
        <f>CONCATENATE(Module[[#This Row],[Voltage]],Module[[#This Row],[Mod]],Module[[#This Row],[Lens]],Module[[#This Row],[Base]])</f>
        <v>120L5B</v>
      </c>
      <c r="G238">
        <f>Module[[#This Row],[Mod$]]+Module[[#This Row],[Bulb$]]</f>
        <v>308.61</v>
      </c>
      <c r="H238" t="s">
        <v>460</v>
      </c>
      <c r="I238" s="8">
        <v>760001310</v>
      </c>
      <c r="J238">
        <f>VLOOKUP(Module[[#This Row],[Module'#]],Components!$A:$D,4,FALSE)</f>
        <v>107.3</v>
      </c>
      <c r="K238" s="12">
        <v>893011310</v>
      </c>
      <c r="L238">
        <f>VLOOKUP(Module[[#This Row],[Bulb'#]],Components!$A:$D,4,FALSE)</f>
        <v>201.31</v>
      </c>
      <c r="M238" s="11" t="s">
        <v>200</v>
      </c>
      <c r="N238" t="s">
        <v>193</v>
      </c>
      <c r="O238" s="1">
        <v>5</v>
      </c>
      <c r="P238" s="1" t="s">
        <v>215</v>
      </c>
      <c r="Q238" s="1">
        <v>120</v>
      </c>
      <c r="R238" s="1" t="str">
        <f>CONCATENATE(Module[[#This Row],[Mod]],Module[[#This Row],[Lens]])</f>
        <v>L5</v>
      </c>
    </row>
    <row r="239" spans="6:18" x14ac:dyDescent="0.25">
      <c r="F239" t="str">
        <f>CONCATENATE(Module[[#This Row],[Voltage]],Module[[#This Row],[Mod]],Module[[#This Row],[Lens]],Module[[#This Row],[Base]])</f>
        <v>120L5G</v>
      </c>
      <c r="G239">
        <f>Module[[#This Row],[Mod$]]+Module[[#This Row],[Bulb$]]</f>
        <v>308.61</v>
      </c>
      <c r="H239" t="s">
        <v>460</v>
      </c>
      <c r="I239" s="8">
        <v>760001310</v>
      </c>
      <c r="J239">
        <f>VLOOKUP(Module[[#This Row],[Module'#]],Components!$A:$D,4,FALSE)</f>
        <v>107.3</v>
      </c>
      <c r="K239" s="12">
        <v>893011310</v>
      </c>
      <c r="L239">
        <f>VLOOKUP(Module[[#This Row],[Bulb'#]],Components!$A:$D,4,FALSE)</f>
        <v>201.31</v>
      </c>
      <c r="M239" s="11" t="s">
        <v>201</v>
      </c>
      <c r="N239" t="s">
        <v>193</v>
      </c>
      <c r="O239" s="1">
        <v>5</v>
      </c>
      <c r="P239" s="1" t="s">
        <v>215</v>
      </c>
      <c r="Q239" s="1">
        <v>120</v>
      </c>
      <c r="R239" s="1" t="str">
        <f>CONCATENATE(Module[[#This Row],[Mod]],Module[[#This Row],[Lens]])</f>
        <v>L5</v>
      </c>
    </row>
    <row r="240" spans="6:18" x14ac:dyDescent="0.25">
      <c r="F240" t="str">
        <f>CONCATENATE(Module[[#This Row],[Voltage]],Module[[#This Row],[Mod]],Module[[#This Row],[Lens]],Module[[#This Row],[Base]])</f>
        <v>120L6B</v>
      </c>
      <c r="G240">
        <f>Module[[#This Row],[Mod$]]+Module[[#This Row],[Bulb$]]</f>
        <v>308.61</v>
      </c>
      <c r="H240" t="s">
        <v>427</v>
      </c>
      <c r="I240" s="8">
        <v>760005310</v>
      </c>
      <c r="J240">
        <f>VLOOKUP(Module[[#This Row],[Module'#]],Components!$A:$D,4,FALSE)</f>
        <v>107.3</v>
      </c>
      <c r="K240" s="12">
        <v>893015310</v>
      </c>
      <c r="L240">
        <f>VLOOKUP(Module[[#This Row],[Bulb'#]],Components!$A:$D,4,FALSE)</f>
        <v>201.31</v>
      </c>
      <c r="M240" s="11" t="s">
        <v>200</v>
      </c>
      <c r="N240" t="s">
        <v>193</v>
      </c>
      <c r="O240" s="1">
        <v>6</v>
      </c>
      <c r="P240" s="1" t="s">
        <v>216</v>
      </c>
      <c r="Q240" s="1">
        <v>120</v>
      </c>
      <c r="R240" s="1" t="str">
        <f>CONCATENATE(Module[[#This Row],[Mod]],Module[[#This Row],[Lens]])</f>
        <v>L6</v>
      </c>
    </row>
    <row r="241" spans="6:18" x14ac:dyDescent="0.25">
      <c r="F241" t="str">
        <f>CONCATENATE(Module[[#This Row],[Voltage]],Module[[#This Row],[Mod]],Module[[#This Row],[Lens]],Module[[#This Row],[Base]])</f>
        <v>120L6G</v>
      </c>
      <c r="G241">
        <f>Module[[#This Row],[Mod$]]+Module[[#This Row],[Bulb$]]</f>
        <v>308.61</v>
      </c>
      <c r="H241" t="s">
        <v>427</v>
      </c>
      <c r="I241" s="8">
        <v>760005310</v>
      </c>
      <c r="J241">
        <f>VLOOKUP(Module[[#This Row],[Module'#]],Components!$A:$D,4,FALSE)</f>
        <v>107.3</v>
      </c>
      <c r="K241" s="12">
        <v>893015310</v>
      </c>
      <c r="L241">
        <f>VLOOKUP(Module[[#This Row],[Bulb'#]],Components!$A:$D,4,FALSE)</f>
        <v>201.31</v>
      </c>
      <c r="M241" s="11" t="s">
        <v>201</v>
      </c>
      <c r="N241" t="s">
        <v>193</v>
      </c>
      <c r="O241" s="1">
        <v>6</v>
      </c>
      <c r="P241" s="1" t="s">
        <v>216</v>
      </c>
      <c r="Q241" s="1">
        <v>120</v>
      </c>
      <c r="R241" s="1" t="str">
        <f>CONCATENATE(Module[[#This Row],[Mod]],Module[[#This Row],[Lens]])</f>
        <v>L6</v>
      </c>
    </row>
    <row r="242" spans="6:18" x14ac:dyDescent="0.25">
      <c r="F242" t="str">
        <f>CONCATENATE(Module[[#This Row],[Voltage]],Module[[#This Row],[Mod]],Module[[#This Row],[Lens]],Module[[#This Row],[Base]])</f>
        <v>120L7B</v>
      </c>
      <c r="G242" s="1">
        <f>Module[[#This Row],[Mod$]]+Module[[#This Row],[Bulb$]]</f>
        <v>308.61</v>
      </c>
      <c r="H242" s="1" t="s">
        <v>433</v>
      </c>
      <c r="I242" s="8">
        <v>760004310</v>
      </c>
      <c r="J242" s="1">
        <f>VLOOKUP(Module[[#This Row],[Module'#]],Components!$A:$D,4,FALSE)</f>
        <v>107.3</v>
      </c>
      <c r="K242" s="12">
        <v>893014310</v>
      </c>
      <c r="L242">
        <f>VLOOKUP(Module[[#This Row],[Bulb'#]],Components!$A:$D,4,FALSE)</f>
        <v>201.31</v>
      </c>
      <c r="M242" s="11" t="s">
        <v>200</v>
      </c>
      <c r="N242" s="8" t="s">
        <v>193</v>
      </c>
      <c r="O242" s="1">
        <v>7</v>
      </c>
      <c r="P242" s="1" t="s">
        <v>217</v>
      </c>
      <c r="Q242" s="1">
        <v>120</v>
      </c>
      <c r="R242" s="1" t="str">
        <f>CONCATENATE(Module[[#This Row],[Mod]],Module[[#This Row],[Lens]])</f>
        <v>L7</v>
      </c>
    </row>
    <row r="243" spans="6:18" x14ac:dyDescent="0.25">
      <c r="F243" t="str">
        <f>CONCATENATE(Module[[#This Row],[Voltage]],Module[[#This Row],[Mod]],Module[[#This Row],[Lens]],Module[[#This Row],[Base]])</f>
        <v>120L7G</v>
      </c>
      <c r="G243" s="1">
        <f>Module[[#This Row],[Mod$]]+Module[[#This Row],[Bulb$]]</f>
        <v>308.61</v>
      </c>
      <c r="H243" s="1" t="s">
        <v>433</v>
      </c>
      <c r="I243" s="8">
        <v>760004310</v>
      </c>
      <c r="J243" s="1">
        <f>VLOOKUP(Module[[#This Row],[Module'#]],Components!$A:$D,4,FALSE)</f>
        <v>107.3</v>
      </c>
      <c r="K243" s="12">
        <v>893014310</v>
      </c>
      <c r="L243">
        <f>VLOOKUP(Module[[#This Row],[Bulb'#]],Components!$A:$D,4,FALSE)</f>
        <v>201.31</v>
      </c>
      <c r="M243" s="11" t="s">
        <v>201</v>
      </c>
      <c r="N243" s="8" t="s">
        <v>193</v>
      </c>
      <c r="O243" s="1">
        <v>7</v>
      </c>
      <c r="P243" s="1" t="s">
        <v>217</v>
      </c>
      <c r="Q243" s="1">
        <v>120</v>
      </c>
      <c r="R243" s="1" t="str">
        <f>CONCATENATE(Module[[#This Row],[Mod]],Module[[#This Row],[Lens]])</f>
        <v>L7</v>
      </c>
    </row>
    <row r="244" spans="6:18" x14ac:dyDescent="0.25">
      <c r="F244" t="str">
        <f>CONCATENATE(Module[[#This Row],[Voltage]],Module[[#This Row],[Mod]],Module[[#This Row],[Lens]],Module[[#This Row],[Base]])</f>
        <v>120L8B</v>
      </c>
      <c r="G244" s="1">
        <f>Module[[#This Row],[Mod$]]+Module[[#This Row],[Bulb$]]</f>
        <v>308.61</v>
      </c>
      <c r="H244" s="1" t="s">
        <v>453</v>
      </c>
      <c r="I244" s="8">
        <v>760007310</v>
      </c>
      <c r="J244" s="1">
        <f>VLOOKUP(Module[[#This Row],[Module'#]],Components!$A:$D,4,FALSE)</f>
        <v>107.3</v>
      </c>
      <c r="K244" s="12">
        <v>893017310</v>
      </c>
      <c r="L244">
        <f>VLOOKUP(Module[[#This Row],[Bulb'#]],Components!$A:$D,4,FALSE)</f>
        <v>201.31</v>
      </c>
      <c r="M244" s="11" t="s">
        <v>200</v>
      </c>
      <c r="N244" s="8" t="s">
        <v>193</v>
      </c>
      <c r="O244" s="1">
        <v>8</v>
      </c>
      <c r="P244" s="1" t="s">
        <v>218</v>
      </c>
      <c r="Q244" s="1">
        <v>120</v>
      </c>
      <c r="R244" s="1" t="str">
        <f>CONCATENATE(Module[[#This Row],[Mod]],Module[[#This Row],[Lens]])</f>
        <v>L8</v>
      </c>
    </row>
    <row r="245" spans="6:18" x14ac:dyDescent="0.25">
      <c r="F245" t="str">
        <f>CONCATENATE(Module[[#This Row],[Voltage]],Module[[#This Row],[Mod]],Module[[#This Row],[Lens]],Module[[#This Row],[Base]])</f>
        <v>120L8G</v>
      </c>
      <c r="G245" s="1">
        <f>Module[[#This Row],[Mod$]]+Module[[#This Row],[Bulb$]]</f>
        <v>308.61</v>
      </c>
      <c r="H245" s="1" t="s">
        <v>453</v>
      </c>
      <c r="I245" s="8">
        <v>760007310</v>
      </c>
      <c r="J245" s="1">
        <f>VLOOKUP(Module[[#This Row],[Module'#]],Components!$A:$D,4,FALSE)</f>
        <v>107.3</v>
      </c>
      <c r="K245" s="12">
        <v>893017310</v>
      </c>
      <c r="L245">
        <f>VLOOKUP(Module[[#This Row],[Bulb'#]],Components!$A:$D,4,FALSE)</f>
        <v>201.31</v>
      </c>
      <c r="M245" s="11" t="s">
        <v>201</v>
      </c>
      <c r="N245" s="8" t="s">
        <v>193</v>
      </c>
      <c r="O245" s="1">
        <v>8</v>
      </c>
      <c r="P245" s="1" t="s">
        <v>218</v>
      </c>
      <c r="Q245" s="1">
        <v>120</v>
      </c>
      <c r="R245" s="1" t="str">
        <f>CONCATENATE(Module[[#This Row],[Mod]],Module[[#This Row],[Lens]])</f>
        <v>L8</v>
      </c>
    </row>
    <row r="246" spans="6:18" x14ac:dyDescent="0.25">
      <c r="F246" t="str">
        <f>CONCATENATE(Module[[#This Row],[Voltage]],Module[[#This Row],[Mod]],Module[[#This Row],[Lens]],Module[[#This Row],[Base]])</f>
        <v>240L3B</v>
      </c>
      <c r="G246">
        <f>Module[[#This Row],[Mod$]]+Module[[#This Row],[Bulb$]]</f>
        <v>308.61</v>
      </c>
      <c r="H246" t="s">
        <v>439</v>
      </c>
      <c r="I246" s="8">
        <v>760006313</v>
      </c>
      <c r="J246">
        <f>VLOOKUP(Module[[#This Row],[Module'#]],Components!$A:$D,4,FALSE)</f>
        <v>107.3</v>
      </c>
      <c r="K246" s="12">
        <v>893016313</v>
      </c>
      <c r="L246">
        <f>VLOOKUP(Module[[#This Row],[Bulb'#]],Components!$A:$D,4,FALSE)</f>
        <v>201.31</v>
      </c>
      <c r="M246" s="11" t="s">
        <v>200</v>
      </c>
      <c r="N246" t="s">
        <v>193</v>
      </c>
      <c r="O246" s="1">
        <v>3</v>
      </c>
      <c r="P246" s="1" t="s">
        <v>213</v>
      </c>
      <c r="Q246" s="1">
        <v>240</v>
      </c>
      <c r="R246" s="1" t="str">
        <f>CONCATENATE(Module[[#This Row],[Mod]],Module[[#This Row],[Lens]])</f>
        <v>L3</v>
      </c>
    </row>
    <row r="247" spans="6:18" x14ac:dyDescent="0.25">
      <c r="F247" t="str">
        <f>CONCATENATE(Module[[#This Row],[Voltage]],Module[[#This Row],[Mod]],Module[[#This Row],[Lens]],Module[[#This Row],[Base]])</f>
        <v>240L3G</v>
      </c>
      <c r="G247">
        <f>Module[[#This Row],[Mod$]]+Module[[#This Row],[Bulb$]]</f>
        <v>308.61</v>
      </c>
      <c r="H247" t="s">
        <v>439</v>
      </c>
      <c r="I247" s="8">
        <v>760006313</v>
      </c>
      <c r="J247">
        <f>VLOOKUP(Module[[#This Row],[Module'#]],Components!$A:$D,4,FALSE)</f>
        <v>107.3</v>
      </c>
      <c r="K247" s="12">
        <v>893016313</v>
      </c>
      <c r="L247">
        <f>VLOOKUP(Module[[#This Row],[Bulb'#]],Components!$A:$D,4,FALSE)</f>
        <v>201.31</v>
      </c>
      <c r="M247" s="11" t="s">
        <v>201</v>
      </c>
      <c r="N247" t="s">
        <v>193</v>
      </c>
      <c r="O247" s="1">
        <v>3</v>
      </c>
      <c r="P247" s="1" t="s">
        <v>213</v>
      </c>
      <c r="Q247" s="1">
        <v>240</v>
      </c>
      <c r="R247" s="1" t="str">
        <f>CONCATENATE(Module[[#This Row],[Mod]],Module[[#This Row],[Lens]])</f>
        <v>L3</v>
      </c>
    </row>
    <row r="248" spans="6:18" x14ac:dyDescent="0.25">
      <c r="F248" t="str">
        <f>CONCATENATE(Module[[#This Row],[Voltage]],Module[[#This Row],[Mod]],Module[[#This Row],[Lens]],Module[[#This Row],[Base]])</f>
        <v>240L4B</v>
      </c>
      <c r="G248">
        <f>Module[[#This Row],[Mod$]]+Module[[#This Row],[Bulb$]]</f>
        <v>308.61</v>
      </c>
      <c r="H248" t="s">
        <v>445</v>
      </c>
      <c r="I248" s="8">
        <v>760002313</v>
      </c>
      <c r="J248">
        <f>VLOOKUP(Module[[#This Row],[Module'#]],Components!$A:$D,4,FALSE)</f>
        <v>107.3</v>
      </c>
      <c r="K248" s="12">
        <v>893012313</v>
      </c>
      <c r="L248">
        <f>VLOOKUP(Module[[#This Row],[Bulb'#]],Components!$A:$D,4,FALSE)</f>
        <v>201.31</v>
      </c>
      <c r="M248" s="11" t="s">
        <v>200</v>
      </c>
      <c r="N248" t="s">
        <v>193</v>
      </c>
      <c r="O248" s="1">
        <v>4</v>
      </c>
      <c r="P248" s="1" t="s">
        <v>214</v>
      </c>
      <c r="Q248" s="1">
        <v>240</v>
      </c>
      <c r="R248" s="1" t="str">
        <f>CONCATENATE(Module[[#This Row],[Mod]],Module[[#This Row],[Lens]])</f>
        <v>L4</v>
      </c>
    </row>
    <row r="249" spans="6:18" x14ac:dyDescent="0.25">
      <c r="F249" t="str">
        <f>CONCATENATE(Module[[#This Row],[Voltage]],Module[[#This Row],[Mod]],Module[[#This Row],[Lens]],Module[[#This Row],[Base]])</f>
        <v>240L4G</v>
      </c>
      <c r="G249">
        <f>Module[[#This Row],[Mod$]]+Module[[#This Row],[Bulb$]]</f>
        <v>308.61</v>
      </c>
      <c r="H249" t="s">
        <v>445</v>
      </c>
      <c r="I249" s="8">
        <v>760002313</v>
      </c>
      <c r="J249">
        <f>VLOOKUP(Module[[#This Row],[Module'#]],Components!$A:$D,4,FALSE)</f>
        <v>107.3</v>
      </c>
      <c r="K249" s="12">
        <v>893012313</v>
      </c>
      <c r="L249">
        <f>VLOOKUP(Module[[#This Row],[Bulb'#]],Components!$A:$D,4,FALSE)</f>
        <v>201.31</v>
      </c>
      <c r="M249" s="11" t="s">
        <v>201</v>
      </c>
      <c r="N249" t="s">
        <v>193</v>
      </c>
      <c r="O249" s="1">
        <v>4</v>
      </c>
      <c r="P249" s="1" t="s">
        <v>214</v>
      </c>
      <c r="Q249" s="1">
        <v>240</v>
      </c>
      <c r="R249" s="1" t="str">
        <f>CONCATENATE(Module[[#This Row],[Mod]],Module[[#This Row],[Lens]])</f>
        <v>L4</v>
      </c>
    </row>
    <row r="250" spans="6:18" x14ac:dyDescent="0.25">
      <c r="F250" t="str">
        <f>CONCATENATE(Module[[#This Row],[Voltage]],Module[[#This Row],[Mod]],Module[[#This Row],[Lens]],Module[[#This Row],[Base]])</f>
        <v>240L5B</v>
      </c>
      <c r="G250">
        <f>Module[[#This Row],[Mod$]]+Module[[#This Row],[Bulb$]]</f>
        <v>308.61</v>
      </c>
      <c r="H250" t="s">
        <v>460</v>
      </c>
      <c r="I250" s="8">
        <v>760001313</v>
      </c>
      <c r="J250">
        <f>VLOOKUP(Module[[#This Row],[Module'#]],Components!$A:$D,4,FALSE)</f>
        <v>107.3</v>
      </c>
      <c r="K250" s="12">
        <v>893011313</v>
      </c>
      <c r="L250">
        <f>VLOOKUP(Module[[#This Row],[Bulb'#]],Components!$A:$D,4,FALSE)</f>
        <v>201.31</v>
      </c>
      <c r="M250" s="11" t="s">
        <v>200</v>
      </c>
      <c r="N250" t="s">
        <v>193</v>
      </c>
      <c r="O250" s="1">
        <v>5</v>
      </c>
      <c r="P250" s="1" t="s">
        <v>215</v>
      </c>
      <c r="Q250" s="1">
        <v>240</v>
      </c>
      <c r="R250" s="1" t="str">
        <f>CONCATENATE(Module[[#This Row],[Mod]],Module[[#This Row],[Lens]])</f>
        <v>L5</v>
      </c>
    </row>
    <row r="251" spans="6:18" x14ac:dyDescent="0.25">
      <c r="F251" t="str">
        <f>CONCATENATE(Module[[#This Row],[Voltage]],Module[[#This Row],[Mod]],Module[[#This Row],[Lens]],Module[[#This Row],[Base]])</f>
        <v>240L5G</v>
      </c>
      <c r="G251">
        <f>Module[[#This Row],[Mod$]]+Module[[#This Row],[Bulb$]]</f>
        <v>308.61</v>
      </c>
      <c r="H251" t="s">
        <v>460</v>
      </c>
      <c r="I251" s="8">
        <v>760001313</v>
      </c>
      <c r="J251">
        <f>VLOOKUP(Module[[#This Row],[Module'#]],Components!$A:$D,4,FALSE)</f>
        <v>107.3</v>
      </c>
      <c r="K251" s="12">
        <v>893011313</v>
      </c>
      <c r="L251">
        <f>VLOOKUP(Module[[#This Row],[Bulb'#]],Components!$A:$D,4,FALSE)</f>
        <v>201.31</v>
      </c>
      <c r="M251" s="11" t="s">
        <v>201</v>
      </c>
      <c r="N251" t="s">
        <v>193</v>
      </c>
      <c r="O251" s="1">
        <v>5</v>
      </c>
      <c r="P251" s="1" t="s">
        <v>215</v>
      </c>
      <c r="Q251" s="1">
        <v>240</v>
      </c>
      <c r="R251" s="1" t="str">
        <f>CONCATENATE(Module[[#This Row],[Mod]],Module[[#This Row],[Lens]])</f>
        <v>L5</v>
      </c>
    </row>
    <row r="252" spans="6:18" x14ac:dyDescent="0.25">
      <c r="F252" t="str">
        <f>CONCATENATE(Module[[#This Row],[Voltage]],Module[[#This Row],[Mod]],Module[[#This Row],[Lens]],Module[[#This Row],[Base]])</f>
        <v>240L6B</v>
      </c>
      <c r="G252">
        <f>Module[[#This Row],[Mod$]]+Module[[#This Row],[Bulb$]]</f>
        <v>308.61</v>
      </c>
      <c r="H252" t="s">
        <v>427</v>
      </c>
      <c r="I252" s="8">
        <v>760005313</v>
      </c>
      <c r="J252">
        <f>VLOOKUP(Module[[#This Row],[Module'#]],Components!$A:$D,4,FALSE)</f>
        <v>107.3</v>
      </c>
      <c r="K252" s="12">
        <v>893015313</v>
      </c>
      <c r="L252">
        <f>VLOOKUP(Module[[#This Row],[Bulb'#]],Components!$A:$D,4,FALSE)</f>
        <v>201.31</v>
      </c>
      <c r="M252" s="11" t="s">
        <v>200</v>
      </c>
      <c r="N252" t="s">
        <v>193</v>
      </c>
      <c r="O252" s="1">
        <v>6</v>
      </c>
      <c r="P252" s="1" t="s">
        <v>216</v>
      </c>
      <c r="Q252" s="1">
        <v>240</v>
      </c>
      <c r="R252" s="1" t="str">
        <f>CONCATENATE(Module[[#This Row],[Mod]],Module[[#This Row],[Lens]])</f>
        <v>L6</v>
      </c>
    </row>
    <row r="253" spans="6:18" x14ac:dyDescent="0.25">
      <c r="F253" t="str">
        <f>CONCATENATE(Module[[#This Row],[Voltage]],Module[[#This Row],[Mod]],Module[[#This Row],[Lens]],Module[[#This Row],[Base]])</f>
        <v>240L6G</v>
      </c>
      <c r="G253">
        <f>Module[[#This Row],[Mod$]]+Module[[#This Row],[Bulb$]]</f>
        <v>308.61</v>
      </c>
      <c r="H253" t="s">
        <v>427</v>
      </c>
      <c r="I253" s="8">
        <v>760005313</v>
      </c>
      <c r="J253">
        <f>VLOOKUP(Module[[#This Row],[Module'#]],Components!$A:$D,4,FALSE)</f>
        <v>107.3</v>
      </c>
      <c r="K253" s="12">
        <v>893015313</v>
      </c>
      <c r="L253">
        <f>VLOOKUP(Module[[#This Row],[Bulb'#]],Components!$A:$D,4,FALSE)</f>
        <v>201.31</v>
      </c>
      <c r="M253" s="11" t="s">
        <v>201</v>
      </c>
      <c r="N253" t="s">
        <v>193</v>
      </c>
      <c r="O253" s="1">
        <v>6</v>
      </c>
      <c r="P253" s="1" t="s">
        <v>216</v>
      </c>
      <c r="Q253" s="1">
        <v>240</v>
      </c>
      <c r="R253" s="1" t="str">
        <f>CONCATENATE(Module[[#This Row],[Mod]],Module[[#This Row],[Lens]])</f>
        <v>L6</v>
      </c>
    </row>
    <row r="254" spans="6:18" x14ac:dyDescent="0.25">
      <c r="F254" t="str">
        <f>CONCATENATE(Module[[#This Row],[Voltage]],Module[[#This Row],[Mod]],Module[[#This Row],[Lens]],Module[[#This Row],[Base]])</f>
        <v>240L7B</v>
      </c>
      <c r="G254" s="1">
        <f>Module[[#This Row],[Mod$]]+Module[[#This Row],[Bulb$]]</f>
        <v>308.61</v>
      </c>
      <c r="H254" s="1" t="s">
        <v>433</v>
      </c>
      <c r="I254" s="8">
        <v>760004313</v>
      </c>
      <c r="J254" s="1">
        <f>VLOOKUP(Module[[#This Row],[Module'#]],Components!$A:$D,4,FALSE)</f>
        <v>107.3</v>
      </c>
      <c r="K254" s="12">
        <v>893014313</v>
      </c>
      <c r="L254">
        <f>VLOOKUP(Module[[#This Row],[Bulb'#]],Components!$A:$D,4,FALSE)</f>
        <v>201.31</v>
      </c>
      <c r="M254" s="11" t="s">
        <v>200</v>
      </c>
      <c r="N254" s="8" t="s">
        <v>193</v>
      </c>
      <c r="O254" s="1">
        <v>7</v>
      </c>
      <c r="P254" s="1" t="s">
        <v>217</v>
      </c>
      <c r="Q254" s="1">
        <v>240</v>
      </c>
      <c r="R254" s="1" t="str">
        <f>CONCATENATE(Module[[#This Row],[Mod]],Module[[#This Row],[Lens]])</f>
        <v>L7</v>
      </c>
    </row>
    <row r="255" spans="6:18" x14ac:dyDescent="0.25">
      <c r="F255" t="str">
        <f>CONCATENATE(Module[[#This Row],[Voltage]],Module[[#This Row],[Mod]],Module[[#This Row],[Lens]],Module[[#This Row],[Base]])</f>
        <v>240L7G</v>
      </c>
      <c r="G255" s="1">
        <f>Module[[#This Row],[Mod$]]+Module[[#This Row],[Bulb$]]</f>
        <v>308.61</v>
      </c>
      <c r="H255" s="1" t="s">
        <v>433</v>
      </c>
      <c r="I255" s="8">
        <v>760004313</v>
      </c>
      <c r="J255" s="1">
        <f>VLOOKUP(Module[[#This Row],[Module'#]],Components!$A:$D,4,FALSE)</f>
        <v>107.3</v>
      </c>
      <c r="K255" s="12">
        <v>893014313</v>
      </c>
      <c r="L255">
        <f>VLOOKUP(Module[[#This Row],[Bulb'#]],Components!$A:$D,4,FALSE)</f>
        <v>201.31</v>
      </c>
      <c r="M255" s="11" t="s">
        <v>201</v>
      </c>
      <c r="N255" s="8" t="s">
        <v>193</v>
      </c>
      <c r="O255" s="1">
        <v>7</v>
      </c>
      <c r="P255" s="1" t="s">
        <v>217</v>
      </c>
      <c r="Q255" s="1">
        <v>240</v>
      </c>
      <c r="R255" s="1" t="str">
        <f>CONCATENATE(Module[[#This Row],[Mod]],Module[[#This Row],[Lens]])</f>
        <v>L7</v>
      </c>
    </row>
    <row r="256" spans="6:18" x14ac:dyDescent="0.25">
      <c r="F256" t="str">
        <f>CONCATENATE(Module[[#This Row],[Voltage]],Module[[#This Row],[Mod]],Module[[#This Row],[Lens]],Module[[#This Row],[Base]])</f>
        <v>240L8B</v>
      </c>
      <c r="G256" s="1">
        <f>Module[[#This Row],[Mod$]]+Module[[#This Row],[Bulb$]]</f>
        <v>308.61</v>
      </c>
      <c r="H256" s="1" t="s">
        <v>453</v>
      </c>
      <c r="I256" s="8">
        <v>760007313</v>
      </c>
      <c r="J256" s="1">
        <f>VLOOKUP(Module[[#This Row],[Module'#]],Components!$A:$D,4,FALSE)</f>
        <v>107.3</v>
      </c>
      <c r="K256" s="12">
        <v>893017313</v>
      </c>
      <c r="L256">
        <f>VLOOKUP(Module[[#This Row],[Bulb'#]],Components!$A:$D,4,FALSE)</f>
        <v>201.31</v>
      </c>
      <c r="M256" s="11" t="s">
        <v>200</v>
      </c>
      <c r="N256" s="8" t="s">
        <v>193</v>
      </c>
      <c r="O256" s="1">
        <v>8</v>
      </c>
      <c r="P256" s="1" t="s">
        <v>218</v>
      </c>
      <c r="Q256" s="1">
        <v>240</v>
      </c>
      <c r="R256" s="1" t="str">
        <f>CONCATENATE(Module[[#This Row],[Mod]],Module[[#This Row],[Lens]])</f>
        <v>L8</v>
      </c>
    </row>
    <row r="257" spans="6:18" x14ac:dyDescent="0.25">
      <c r="F257" t="str">
        <f>CONCATENATE(Module[[#This Row],[Voltage]],Module[[#This Row],[Mod]],Module[[#This Row],[Lens]],Module[[#This Row],[Base]])</f>
        <v>240L8G</v>
      </c>
      <c r="G257" s="1">
        <f>Module[[#This Row],[Mod$]]+Module[[#This Row],[Bulb$]]</f>
        <v>308.61</v>
      </c>
      <c r="H257" s="1" t="s">
        <v>453</v>
      </c>
      <c r="I257" s="8">
        <v>760007313</v>
      </c>
      <c r="J257" s="1">
        <f>VLOOKUP(Module[[#This Row],[Module'#]],Components!$A:$D,4,FALSE)</f>
        <v>107.3</v>
      </c>
      <c r="K257" s="12">
        <v>893017313</v>
      </c>
      <c r="L257">
        <f>VLOOKUP(Module[[#This Row],[Bulb'#]],Components!$A:$D,4,FALSE)</f>
        <v>201.31</v>
      </c>
      <c r="M257" s="11" t="s">
        <v>201</v>
      </c>
      <c r="N257" s="8" t="s">
        <v>193</v>
      </c>
      <c r="O257" s="1">
        <v>8</v>
      </c>
      <c r="P257" s="1" t="s">
        <v>218</v>
      </c>
      <c r="Q257" s="1">
        <v>240</v>
      </c>
      <c r="R257" s="1" t="str">
        <f>CONCATENATE(Module[[#This Row],[Mod]],Module[[#This Row],[Lens]])</f>
        <v>L8</v>
      </c>
    </row>
    <row r="258" spans="6:18" x14ac:dyDescent="0.25">
      <c r="F258" t="str">
        <f>CONCATENATE(Module[[#This Row],[Voltage]],Module[[#This Row],[Mod]],Module[[#This Row],[Lens]],Module[[#This Row],[Base]])</f>
        <v>12M3B</v>
      </c>
      <c r="G258" s="8"/>
      <c r="H258" s="1" t="s">
        <v>412</v>
      </c>
      <c r="I258" s="1"/>
      <c r="J258" s="1"/>
      <c r="K258" s="1"/>
      <c r="L258" s="1"/>
      <c r="M258" s="16" t="s">
        <v>200</v>
      </c>
      <c r="N258" s="8" t="s">
        <v>207</v>
      </c>
      <c r="O258" s="1">
        <v>3</v>
      </c>
      <c r="P258" s="1" t="s">
        <v>213</v>
      </c>
      <c r="Q258" s="1">
        <v>12</v>
      </c>
      <c r="R258" s="8" t="s">
        <v>413</v>
      </c>
    </row>
    <row r="259" spans="6:18" x14ac:dyDescent="0.25">
      <c r="F259" t="str">
        <f>CONCATENATE(Module[[#This Row],[Voltage]],Module[[#This Row],[Mod]],Module[[#This Row],[Lens]],Module[[#This Row],[Base]])</f>
        <v>12M3G</v>
      </c>
      <c r="G259" s="8"/>
      <c r="H259" s="1" t="s">
        <v>412</v>
      </c>
      <c r="I259" s="1"/>
      <c r="J259" s="1"/>
      <c r="K259" s="1"/>
      <c r="L259" s="1"/>
      <c r="M259" s="11" t="s">
        <v>201</v>
      </c>
      <c r="N259" s="8" t="s">
        <v>207</v>
      </c>
      <c r="O259" s="1">
        <v>3</v>
      </c>
      <c r="P259" s="1" t="s">
        <v>213</v>
      </c>
      <c r="Q259" s="1">
        <v>12</v>
      </c>
      <c r="R259" s="8" t="s">
        <v>413</v>
      </c>
    </row>
    <row r="260" spans="6:18" x14ac:dyDescent="0.25">
      <c r="F260" t="str">
        <f>CONCATENATE(Module[[#This Row],[Voltage]],Module[[#This Row],[Mod]],Module[[#This Row],[Lens]],Module[[#This Row],[Base]])</f>
        <v>12M4B</v>
      </c>
      <c r="G260" s="8"/>
      <c r="H260" t="s">
        <v>412</v>
      </c>
      <c r="I260" s="1"/>
      <c r="J260" s="1"/>
      <c r="K260" s="1"/>
      <c r="L260" s="1"/>
      <c r="M260" s="11" t="s">
        <v>200</v>
      </c>
      <c r="N260" s="8" t="s">
        <v>207</v>
      </c>
      <c r="O260" s="1">
        <v>4</v>
      </c>
      <c r="P260" s="1" t="s">
        <v>214</v>
      </c>
      <c r="Q260" s="1">
        <v>12</v>
      </c>
      <c r="R260" s="8" t="str">
        <f>CONCATENATE(Module[[#This Row],[Mod]],Module[[#This Row],[Lens]])</f>
        <v>M4</v>
      </c>
    </row>
    <row r="261" spans="6:18" x14ac:dyDescent="0.25">
      <c r="F261" t="str">
        <f>CONCATENATE(Module[[#This Row],[Voltage]],Module[[#This Row],[Mod]],Module[[#This Row],[Lens]],Module[[#This Row],[Base]])</f>
        <v>12M4G</v>
      </c>
      <c r="G261" s="8"/>
      <c r="H261" t="s">
        <v>412</v>
      </c>
      <c r="I261" s="1"/>
      <c r="J261" s="1"/>
      <c r="K261" s="1"/>
      <c r="L261" s="1"/>
      <c r="M261" s="11" t="s">
        <v>201</v>
      </c>
      <c r="N261" s="8" t="s">
        <v>207</v>
      </c>
      <c r="O261" s="1">
        <v>4</v>
      </c>
      <c r="P261" s="1" t="s">
        <v>214</v>
      </c>
      <c r="Q261" s="1">
        <v>12</v>
      </c>
      <c r="R261" s="8" t="str">
        <f>CONCATENATE(Module[[#This Row],[Mod]],Module[[#This Row],[Lens]])</f>
        <v>M4</v>
      </c>
    </row>
    <row r="262" spans="6:18" x14ac:dyDescent="0.25">
      <c r="F262" t="str">
        <f>CONCATENATE(Module[[#This Row],[Voltage]],Module[[#This Row],[Mod]],Module[[#This Row],[Lens]],Module[[#This Row],[Base]])</f>
        <v>12M5B</v>
      </c>
      <c r="G262" s="8"/>
      <c r="H262" t="s">
        <v>412</v>
      </c>
      <c r="I262" s="1"/>
      <c r="J262" s="1"/>
      <c r="K262" s="1"/>
      <c r="L262" s="1"/>
      <c r="M262" s="11" t="s">
        <v>200</v>
      </c>
      <c r="N262" s="8" t="s">
        <v>207</v>
      </c>
      <c r="O262" s="1">
        <v>5</v>
      </c>
      <c r="P262" s="1" t="s">
        <v>215</v>
      </c>
      <c r="Q262" s="1">
        <v>12</v>
      </c>
      <c r="R262" s="8" t="str">
        <f>CONCATENATE(Module[[#This Row],[Mod]],Module[[#This Row],[Lens]])</f>
        <v>M5</v>
      </c>
    </row>
    <row r="263" spans="6:18" x14ac:dyDescent="0.25">
      <c r="F263" t="str">
        <f>CONCATENATE(Module[[#This Row],[Voltage]],Module[[#This Row],[Mod]],Module[[#This Row],[Lens]],Module[[#This Row],[Base]])</f>
        <v>12M5G</v>
      </c>
      <c r="G263" s="8"/>
      <c r="H263" t="s">
        <v>412</v>
      </c>
      <c r="I263" s="1"/>
      <c r="J263" s="1"/>
      <c r="K263" s="1"/>
      <c r="L263" s="1"/>
      <c r="M263" s="11" t="s">
        <v>201</v>
      </c>
      <c r="N263" s="8" t="s">
        <v>207</v>
      </c>
      <c r="O263" s="1">
        <v>5</v>
      </c>
      <c r="P263" s="1" t="s">
        <v>215</v>
      </c>
      <c r="Q263" s="1">
        <v>12</v>
      </c>
      <c r="R263" s="8" t="str">
        <f>CONCATENATE(Module[[#This Row],[Mod]],Module[[#This Row],[Lens]])</f>
        <v>M5</v>
      </c>
    </row>
    <row r="264" spans="6:18" x14ac:dyDescent="0.25">
      <c r="F264" t="str">
        <f>CONCATENATE(Module[[#This Row],[Voltage]],Module[[#This Row],[Mod]],Module[[#This Row],[Lens]],Module[[#This Row],[Base]])</f>
        <v>12M6B</v>
      </c>
      <c r="G264" s="8"/>
      <c r="H264" s="1" t="s">
        <v>412</v>
      </c>
      <c r="I264" s="1"/>
      <c r="J264" s="1"/>
      <c r="K264" s="1"/>
      <c r="L264" s="1"/>
      <c r="M264" s="16" t="s">
        <v>200</v>
      </c>
      <c r="N264" s="8" t="s">
        <v>207</v>
      </c>
      <c r="O264" s="1">
        <v>6</v>
      </c>
      <c r="P264" s="1" t="s">
        <v>216</v>
      </c>
      <c r="Q264" s="1">
        <v>12</v>
      </c>
      <c r="R264" s="8" t="s">
        <v>414</v>
      </c>
    </row>
    <row r="265" spans="6:18" x14ac:dyDescent="0.25">
      <c r="F265" t="str">
        <f>CONCATENATE(Module[[#This Row],[Voltage]],Module[[#This Row],[Mod]],Module[[#This Row],[Lens]],Module[[#This Row],[Base]])</f>
        <v>12M6G</v>
      </c>
      <c r="G265" s="8"/>
      <c r="H265" s="1" t="s">
        <v>412</v>
      </c>
      <c r="I265" s="1"/>
      <c r="J265" s="1"/>
      <c r="K265" s="1"/>
      <c r="L265" s="1"/>
      <c r="M265" s="11" t="s">
        <v>201</v>
      </c>
      <c r="N265" s="8" t="s">
        <v>207</v>
      </c>
      <c r="O265" s="1">
        <v>6</v>
      </c>
      <c r="P265" s="1" t="s">
        <v>216</v>
      </c>
      <c r="Q265" s="1">
        <v>12</v>
      </c>
      <c r="R265" s="8" t="s">
        <v>414</v>
      </c>
    </row>
    <row r="266" spans="6:18" x14ac:dyDescent="0.25">
      <c r="F266" t="str">
        <f>CONCATENATE(Module[[#This Row],[Voltage]],Module[[#This Row],[Mod]],Module[[#This Row],[Lens]],Module[[#This Row],[Base]])</f>
        <v>12M7B</v>
      </c>
      <c r="G266" s="8"/>
      <c r="H266" s="1" t="s">
        <v>412</v>
      </c>
      <c r="I266" s="1"/>
      <c r="J266" s="1"/>
      <c r="K266" s="1"/>
      <c r="L266" s="1"/>
      <c r="M266" s="16" t="s">
        <v>200</v>
      </c>
      <c r="N266" s="8" t="s">
        <v>207</v>
      </c>
      <c r="O266" s="1">
        <v>7</v>
      </c>
      <c r="P266" s="1" t="s">
        <v>217</v>
      </c>
      <c r="Q266" s="1">
        <v>12</v>
      </c>
      <c r="R266" s="8" t="s">
        <v>415</v>
      </c>
    </row>
    <row r="267" spans="6:18" x14ac:dyDescent="0.25">
      <c r="F267" t="str">
        <f>CONCATENATE(Module[[#This Row],[Voltage]],Module[[#This Row],[Mod]],Module[[#This Row],[Lens]],Module[[#This Row],[Base]])</f>
        <v>12M7G</v>
      </c>
      <c r="G267" s="8"/>
      <c r="H267" s="1" t="s">
        <v>412</v>
      </c>
      <c r="I267" s="1"/>
      <c r="J267" s="1"/>
      <c r="K267" s="1"/>
      <c r="L267" s="1"/>
      <c r="M267" s="11" t="s">
        <v>201</v>
      </c>
      <c r="N267" s="8" t="s">
        <v>207</v>
      </c>
      <c r="O267" s="1">
        <v>7</v>
      </c>
      <c r="P267" s="1" t="s">
        <v>217</v>
      </c>
      <c r="Q267" s="1">
        <v>12</v>
      </c>
      <c r="R267" s="8" t="s">
        <v>415</v>
      </c>
    </row>
    <row r="268" spans="6:18" x14ac:dyDescent="0.25">
      <c r="F268" t="str">
        <f>CONCATENATE(Module[[#This Row],[Voltage]],Module[[#This Row],[Mod]],Module[[#This Row],[Lens]],Module[[#This Row],[Base]])</f>
        <v>12M8B</v>
      </c>
      <c r="G268" s="8"/>
      <c r="H268" s="1" t="s">
        <v>412</v>
      </c>
      <c r="I268" s="1"/>
      <c r="J268" s="1"/>
      <c r="K268" s="1"/>
      <c r="L268" s="1"/>
      <c r="M268" s="16" t="s">
        <v>200</v>
      </c>
      <c r="N268" s="8" t="s">
        <v>207</v>
      </c>
      <c r="O268" s="1">
        <v>8</v>
      </c>
      <c r="P268" s="1" t="s">
        <v>218</v>
      </c>
      <c r="Q268" s="1">
        <v>12</v>
      </c>
      <c r="R268" s="8" t="s">
        <v>416</v>
      </c>
    </row>
    <row r="269" spans="6:18" x14ac:dyDescent="0.25">
      <c r="F269" t="str">
        <f>CONCATENATE(Module[[#This Row],[Voltage]],Module[[#This Row],[Mod]],Module[[#This Row],[Lens]],Module[[#This Row],[Base]])</f>
        <v>12M8G</v>
      </c>
      <c r="G269" s="8"/>
      <c r="H269" s="1" t="s">
        <v>412</v>
      </c>
      <c r="I269" s="1"/>
      <c r="J269" s="1"/>
      <c r="K269" s="1"/>
      <c r="L269" s="1"/>
      <c r="M269" s="11" t="s">
        <v>201</v>
      </c>
      <c r="N269" s="8" t="s">
        <v>207</v>
      </c>
      <c r="O269" s="1">
        <v>8</v>
      </c>
      <c r="P269" s="1" t="s">
        <v>218</v>
      </c>
      <c r="Q269" s="1">
        <v>12</v>
      </c>
      <c r="R269" s="8" t="s">
        <v>416</v>
      </c>
    </row>
    <row r="270" spans="6:18" x14ac:dyDescent="0.25">
      <c r="F270" s="8" t="str">
        <f>CONCATENATE(Module[[#This Row],[Voltage]],Module[[#This Row],[Mod]],Module[[#This Row],[Lens]],Module[[#This Row],[Base]])</f>
        <v>24M3B</v>
      </c>
      <c r="G270" s="8"/>
      <c r="H270" s="1" t="s">
        <v>412</v>
      </c>
      <c r="I270" s="1"/>
      <c r="J270" s="1"/>
      <c r="K270" s="1"/>
      <c r="L270" s="1"/>
      <c r="M270" s="16" t="s">
        <v>200</v>
      </c>
      <c r="N270" s="8" t="s">
        <v>207</v>
      </c>
      <c r="O270" s="1">
        <v>3</v>
      </c>
      <c r="P270" s="1" t="s">
        <v>213</v>
      </c>
      <c r="Q270" s="1">
        <v>24</v>
      </c>
      <c r="R270" s="8" t="str">
        <f>CONCATENATE(Module[[#This Row],[Mod]],Module[[#This Row],[Lens]])</f>
        <v>M3</v>
      </c>
    </row>
    <row r="271" spans="6:18" x14ac:dyDescent="0.25">
      <c r="F271" s="8" t="str">
        <f>CONCATENATE(Module[[#This Row],[Voltage]],Module[[#This Row],[Mod]],Module[[#This Row],[Lens]],Module[[#This Row],[Base]])</f>
        <v>24M3G</v>
      </c>
      <c r="G271" s="8"/>
      <c r="H271" s="1" t="s">
        <v>412</v>
      </c>
      <c r="I271" s="1"/>
      <c r="J271" s="1"/>
      <c r="K271" s="1"/>
      <c r="L271" s="1"/>
      <c r="M271" s="11" t="s">
        <v>201</v>
      </c>
      <c r="N271" s="8" t="s">
        <v>207</v>
      </c>
      <c r="O271" s="1">
        <v>3</v>
      </c>
      <c r="P271" s="1" t="s">
        <v>213</v>
      </c>
      <c r="Q271" s="1">
        <v>24</v>
      </c>
      <c r="R271" s="8" t="str">
        <f>CONCATENATE(Module[[#This Row],[Mod]],Module[[#This Row],[Lens]])</f>
        <v>M3</v>
      </c>
    </row>
    <row r="272" spans="6:18" x14ac:dyDescent="0.25">
      <c r="F272" t="str">
        <f>CONCATENATE(Module[[#This Row],[Voltage]],Module[[#This Row],[Mod]],Module[[#This Row],[Lens]],Module[[#This Row],[Base]])</f>
        <v>24M4B</v>
      </c>
      <c r="H272" s="1" t="s">
        <v>412</v>
      </c>
      <c r="I272" s="8"/>
      <c r="M272" s="11" t="s">
        <v>200</v>
      </c>
      <c r="N272" t="s">
        <v>207</v>
      </c>
      <c r="O272" s="1">
        <v>4</v>
      </c>
      <c r="P272" s="1" t="s">
        <v>214</v>
      </c>
      <c r="Q272" s="1">
        <v>24</v>
      </c>
      <c r="R272" s="1" t="str">
        <f>CONCATENATE(Module[[#This Row],[Mod]],Module[[#This Row],[Lens]])</f>
        <v>M4</v>
      </c>
    </row>
    <row r="273" spans="6:18" x14ac:dyDescent="0.25">
      <c r="F273" t="str">
        <f>CONCATENATE(Module[[#This Row],[Voltage]],Module[[#This Row],[Mod]],Module[[#This Row],[Lens]],Module[[#This Row],[Base]])</f>
        <v>24M4G</v>
      </c>
      <c r="H273" s="1" t="s">
        <v>412</v>
      </c>
      <c r="I273" s="8"/>
      <c r="M273" s="11" t="s">
        <v>201</v>
      </c>
      <c r="N273" t="s">
        <v>207</v>
      </c>
      <c r="O273" s="1">
        <v>4</v>
      </c>
      <c r="P273" s="1" t="s">
        <v>214</v>
      </c>
      <c r="Q273" s="1">
        <v>24</v>
      </c>
      <c r="R273" s="1" t="str">
        <f>CONCATENATE(Module[[#This Row],[Mod]],Module[[#This Row],[Lens]])</f>
        <v>M4</v>
      </c>
    </row>
    <row r="274" spans="6:18" x14ac:dyDescent="0.25">
      <c r="F274" t="str">
        <f>CONCATENATE(Module[[#This Row],[Voltage]],Module[[#This Row],[Mod]],Module[[#This Row],[Lens]],Module[[#This Row],[Base]])</f>
        <v>24M5B</v>
      </c>
      <c r="H274" s="1" t="s">
        <v>412</v>
      </c>
      <c r="I274" s="8"/>
      <c r="M274" s="11" t="s">
        <v>200</v>
      </c>
      <c r="N274" t="s">
        <v>207</v>
      </c>
      <c r="O274" s="1">
        <v>5</v>
      </c>
      <c r="P274" s="1" t="s">
        <v>215</v>
      </c>
      <c r="Q274" s="1">
        <v>24</v>
      </c>
      <c r="R274" s="1" t="str">
        <f>CONCATENATE(Module[[#This Row],[Mod]],Module[[#This Row],[Lens]])</f>
        <v>M5</v>
      </c>
    </row>
    <row r="275" spans="6:18" x14ac:dyDescent="0.25">
      <c r="F275" t="str">
        <f>CONCATENATE(Module[[#This Row],[Voltage]],Module[[#This Row],[Mod]],Module[[#This Row],[Lens]],Module[[#This Row],[Base]])</f>
        <v>24M5G</v>
      </c>
      <c r="H275" s="1" t="s">
        <v>412</v>
      </c>
      <c r="I275" s="8"/>
      <c r="M275" s="11" t="s">
        <v>201</v>
      </c>
      <c r="N275" t="s">
        <v>207</v>
      </c>
      <c r="O275" s="1">
        <v>5</v>
      </c>
      <c r="P275" s="1" t="s">
        <v>215</v>
      </c>
      <c r="Q275" s="1">
        <v>24</v>
      </c>
      <c r="R275" s="1" t="str">
        <f>CONCATENATE(Module[[#This Row],[Mod]],Module[[#This Row],[Lens]])</f>
        <v>M5</v>
      </c>
    </row>
    <row r="276" spans="6:18" x14ac:dyDescent="0.25">
      <c r="F276" s="8" t="str">
        <f>CONCATENATE(Module[[#This Row],[Voltage]],Module[[#This Row],[Mod]],Module[[#This Row],[Lens]],Module[[#This Row],[Base]])</f>
        <v>24M6B</v>
      </c>
      <c r="G276" s="8"/>
      <c r="H276" s="1" t="s">
        <v>412</v>
      </c>
      <c r="I276" s="1"/>
      <c r="J276" s="1"/>
      <c r="K276" s="1"/>
      <c r="L276" s="1"/>
      <c r="M276" s="16" t="s">
        <v>200</v>
      </c>
      <c r="N276" s="8" t="s">
        <v>207</v>
      </c>
      <c r="O276" s="1">
        <v>6</v>
      </c>
      <c r="P276" s="1" t="s">
        <v>216</v>
      </c>
      <c r="Q276" s="1">
        <v>24</v>
      </c>
      <c r="R276" s="8" t="str">
        <f>CONCATENATE(Module[[#This Row],[Mod]],Module[[#This Row],[Lens]])</f>
        <v>M6</v>
      </c>
    </row>
    <row r="277" spans="6:18" x14ac:dyDescent="0.25">
      <c r="F277" s="8" t="str">
        <f>CONCATENATE(Module[[#This Row],[Voltage]],Module[[#This Row],[Mod]],Module[[#This Row],[Lens]],Module[[#This Row],[Base]])</f>
        <v>24M6G</v>
      </c>
      <c r="G277" s="8"/>
      <c r="H277" s="1" t="s">
        <v>412</v>
      </c>
      <c r="I277" s="1"/>
      <c r="J277" s="1"/>
      <c r="K277" s="1"/>
      <c r="L277" s="1"/>
      <c r="M277" s="11" t="s">
        <v>201</v>
      </c>
      <c r="N277" s="8" t="s">
        <v>207</v>
      </c>
      <c r="O277" s="1">
        <v>6</v>
      </c>
      <c r="P277" s="1" t="s">
        <v>216</v>
      </c>
      <c r="Q277" s="1">
        <v>24</v>
      </c>
      <c r="R277" s="8" t="str">
        <f>CONCATENATE(Module[[#This Row],[Mod]],Module[[#This Row],[Lens]])</f>
        <v>M6</v>
      </c>
    </row>
    <row r="278" spans="6:18" x14ac:dyDescent="0.25">
      <c r="F278" s="8" t="str">
        <f>CONCATENATE(Module[[#This Row],[Voltage]],Module[[#This Row],[Mod]],Module[[#This Row],[Lens]],Module[[#This Row],[Base]])</f>
        <v>24M7B</v>
      </c>
      <c r="G278" s="8"/>
      <c r="H278" s="1" t="s">
        <v>412</v>
      </c>
      <c r="I278" s="1"/>
      <c r="J278" s="1"/>
      <c r="K278" s="1"/>
      <c r="L278" s="1"/>
      <c r="M278" s="16" t="s">
        <v>200</v>
      </c>
      <c r="N278" s="8" t="s">
        <v>207</v>
      </c>
      <c r="O278" s="1">
        <v>7</v>
      </c>
      <c r="P278" s="1" t="s">
        <v>217</v>
      </c>
      <c r="Q278" s="1">
        <v>24</v>
      </c>
      <c r="R278" s="8" t="str">
        <f>CONCATENATE(Module[[#This Row],[Mod]],Module[[#This Row],[Lens]])</f>
        <v>M7</v>
      </c>
    </row>
    <row r="279" spans="6:18" x14ac:dyDescent="0.25">
      <c r="F279" s="8" t="str">
        <f>CONCATENATE(Module[[#This Row],[Voltage]],Module[[#This Row],[Mod]],Module[[#This Row],[Lens]],Module[[#This Row],[Base]])</f>
        <v>24M7G</v>
      </c>
      <c r="G279" s="8"/>
      <c r="H279" s="1" t="s">
        <v>412</v>
      </c>
      <c r="I279" s="1"/>
      <c r="J279" s="1"/>
      <c r="K279" s="1"/>
      <c r="L279" s="1"/>
      <c r="M279" s="11" t="s">
        <v>201</v>
      </c>
      <c r="N279" s="8" t="s">
        <v>207</v>
      </c>
      <c r="O279" s="1">
        <v>7</v>
      </c>
      <c r="P279" s="1" t="s">
        <v>217</v>
      </c>
      <c r="Q279" s="1">
        <v>24</v>
      </c>
      <c r="R279" s="8" t="str">
        <f>CONCATENATE(Module[[#This Row],[Mod]],Module[[#This Row],[Lens]])</f>
        <v>M7</v>
      </c>
    </row>
    <row r="280" spans="6:18" x14ac:dyDescent="0.25">
      <c r="F280" s="8" t="str">
        <f>CONCATENATE(Module[[#This Row],[Voltage]],Module[[#This Row],[Mod]],Module[[#This Row],[Lens]],Module[[#This Row],[Base]])</f>
        <v>24M8B</v>
      </c>
      <c r="G280" s="8"/>
      <c r="H280" s="1" t="s">
        <v>412</v>
      </c>
      <c r="I280" s="1"/>
      <c r="J280" s="1"/>
      <c r="K280" s="1"/>
      <c r="L280" s="1"/>
      <c r="M280" s="16" t="s">
        <v>200</v>
      </c>
      <c r="N280" s="8" t="s">
        <v>207</v>
      </c>
      <c r="O280" s="1">
        <v>8</v>
      </c>
      <c r="P280" s="1" t="s">
        <v>218</v>
      </c>
      <c r="Q280" s="1">
        <v>24</v>
      </c>
      <c r="R280" s="8" t="str">
        <f>CONCATENATE(Module[[#This Row],[Mod]],Module[[#This Row],[Lens]])</f>
        <v>M8</v>
      </c>
    </row>
    <row r="281" spans="6:18" x14ac:dyDescent="0.25">
      <c r="F281" s="8" t="str">
        <f>CONCATENATE(Module[[#This Row],[Voltage]],Module[[#This Row],[Mod]],Module[[#This Row],[Lens]],Module[[#This Row],[Base]])</f>
        <v>24M8G</v>
      </c>
      <c r="G281" s="8"/>
      <c r="H281" s="1" t="s">
        <v>412</v>
      </c>
      <c r="I281" s="1"/>
      <c r="J281" s="1"/>
      <c r="K281" s="1"/>
      <c r="L281" s="1"/>
      <c r="M281" s="11" t="s">
        <v>201</v>
      </c>
      <c r="N281" s="8" t="s">
        <v>207</v>
      </c>
      <c r="O281" s="1">
        <v>8</v>
      </c>
      <c r="P281" s="1" t="s">
        <v>218</v>
      </c>
      <c r="Q281" s="1">
        <v>24</v>
      </c>
      <c r="R281" s="8" t="str">
        <f>CONCATENATE(Module[[#This Row],[Mod]],Module[[#This Row],[Lens]])</f>
        <v>M8</v>
      </c>
    </row>
    <row r="282" spans="6:18" x14ac:dyDescent="0.25">
      <c r="F282" t="str">
        <f>CONCATENATE(Module[[#This Row],[Voltage]],Module[[#This Row],[Mod]],Module[[#This Row],[Lens]],Module[[#This Row],[Base]])</f>
        <v>120M3B</v>
      </c>
      <c r="G282" s="8"/>
      <c r="H282" s="1" t="s">
        <v>412</v>
      </c>
      <c r="I282" s="1"/>
      <c r="J282" s="1"/>
      <c r="K282" s="1"/>
      <c r="L282" s="1"/>
      <c r="M282" s="16" t="s">
        <v>200</v>
      </c>
      <c r="N282" s="8" t="s">
        <v>207</v>
      </c>
      <c r="O282" s="1">
        <v>3</v>
      </c>
      <c r="P282" s="1" t="s">
        <v>213</v>
      </c>
      <c r="Q282" s="1">
        <v>120</v>
      </c>
      <c r="R282" s="8" t="str">
        <f>CONCATENATE(Module[[#This Row],[Mod]],Module[[#This Row],[Lens]])</f>
        <v>M3</v>
      </c>
    </row>
    <row r="283" spans="6:18" x14ac:dyDescent="0.25">
      <c r="F283" t="str">
        <f>CONCATENATE(Module[[#This Row],[Voltage]],Module[[#This Row],[Mod]],Module[[#This Row],[Lens]],Module[[#This Row],[Base]])</f>
        <v>120M3G</v>
      </c>
      <c r="G283" s="8"/>
      <c r="H283" s="1" t="s">
        <v>412</v>
      </c>
      <c r="I283" s="1"/>
      <c r="J283" s="1"/>
      <c r="K283" s="1"/>
      <c r="L283" s="1"/>
      <c r="M283" s="11" t="s">
        <v>201</v>
      </c>
      <c r="N283" s="8" t="s">
        <v>207</v>
      </c>
      <c r="O283" s="1">
        <v>3</v>
      </c>
      <c r="P283" s="1" t="s">
        <v>213</v>
      </c>
      <c r="Q283" s="1">
        <v>120</v>
      </c>
      <c r="R283" s="8" t="str">
        <f>CONCATENATE(Module[[#This Row],[Mod]],Module[[#This Row],[Lens]])</f>
        <v>M3</v>
      </c>
    </row>
    <row r="284" spans="6:18" x14ac:dyDescent="0.25">
      <c r="F284" t="str">
        <f>CONCATENATE(Module[[#This Row],[Voltage]],Module[[#This Row],[Mod]],Module[[#This Row],[Lens]],Module[[#This Row],[Base]])</f>
        <v>120M4B</v>
      </c>
      <c r="G284" s="8"/>
      <c r="H284" t="s">
        <v>412</v>
      </c>
      <c r="I284" s="1"/>
      <c r="J284" s="1"/>
      <c r="K284" s="1"/>
      <c r="L284" s="1"/>
      <c r="M284" s="11" t="s">
        <v>200</v>
      </c>
      <c r="N284" s="8" t="s">
        <v>207</v>
      </c>
      <c r="O284" s="1">
        <v>4</v>
      </c>
      <c r="P284" s="1" t="s">
        <v>214</v>
      </c>
      <c r="Q284" s="1">
        <v>120</v>
      </c>
      <c r="R284" s="8" t="str">
        <f>CONCATENATE(Module[[#This Row],[Mod]],Module[[#This Row],[Lens]])</f>
        <v>M4</v>
      </c>
    </row>
    <row r="285" spans="6:18" x14ac:dyDescent="0.25">
      <c r="F285" t="str">
        <f>CONCATENATE(Module[[#This Row],[Voltage]],Module[[#This Row],[Mod]],Module[[#This Row],[Lens]],Module[[#This Row],[Base]])</f>
        <v>120M4G</v>
      </c>
      <c r="G285" s="8"/>
      <c r="H285" t="s">
        <v>412</v>
      </c>
      <c r="I285" s="1"/>
      <c r="J285" s="1"/>
      <c r="K285" s="1"/>
      <c r="L285" s="1"/>
      <c r="M285" s="11" t="s">
        <v>201</v>
      </c>
      <c r="N285" s="8" t="s">
        <v>207</v>
      </c>
      <c r="O285" s="1">
        <v>4</v>
      </c>
      <c r="P285" s="1" t="s">
        <v>214</v>
      </c>
      <c r="Q285" s="1">
        <v>120</v>
      </c>
      <c r="R285" s="8" t="str">
        <f>CONCATENATE(Module[[#This Row],[Mod]],Module[[#This Row],[Lens]])</f>
        <v>M4</v>
      </c>
    </row>
    <row r="286" spans="6:18" x14ac:dyDescent="0.25">
      <c r="F286" t="str">
        <f>CONCATENATE(Module[[#This Row],[Voltage]],Module[[#This Row],[Mod]],Module[[#This Row],[Lens]],Module[[#This Row],[Base]])</f>
        <v>120M5B</v>
      </c>
      <c r="G286" s="8"/>
      <c r="H286" t="s">
        <v>412</v>
      </c>
      <c r="I286" s="1"/>
      <c r="J286" s="1"/>
      <c r="K286" s="1"/>
      <c r="L286" s="1"/>
      <c r="M286" s="11" t="s">
        <v>200</v>
      </c>
      <c r="N286" s="8" t="s">
        <v>207</v>
      </c>
      <c r="O286" s="1">
        <v>5</v>
      </c>
      <c r="P286" s="1" t="s">
        <v>215</v>
      </c>
      <c r="Q286" s="1">
        <v>120</v>
      </c>
      <c r="R286" s="8" t="str">
        <f>CONCATENATE(Module[[#This Row],[Mod]],Module[[#This Row],[Lens]])</f>
        <v>M5</v>
      </c>
    </row>
    <row r="287" spans="6:18" x14ac:dyDescent="0.25">
      <c r="F287" t="str">
        <f>CONCATENATE(Module[[#This Row],[Voltage]],Module[[#This Row],[Mod]],Module[[#This Row],[Lens]],Module[[#This Row],[Base]])</f>
        <v>120M5G</v>
      </c>
      <c r="G287" s="8"/>
      <c r="H287" t="s">
        <v>412</v>
      </c>
      <c r="I287" s="1"/>
      <c r="J287" s="1"/>
      <c r="K287" s="1"/>
      <c r="L287" s="1"/>
      <c r="M287" s="11" t="s">
        <v>201</v>
      </c>
      <c r="N287" s="8" t="s">
        <v>207</v>
      </c>
      <c r="O287" s="1">
        <v>5</v>
      </c>
      <c r="P287" s="1" t="s">
        <v>215</v>
      </c>
      <c r="Q287" s="1">
        <v>120</v>
      </c>
      <c r="R287" s="8" t="str">
        <f>CONCATENATE(Module[[#This Row],[Mod]],Module[[#This Row],[Lens]])</f>
        <v>M5</v>
      </c>
    </row>
    <row r="288" spans="6:18" x14ac:dyDescent="0.25">
      <c r="F288" t="str">
        <f>CONCATENATE(Module[[#This Row],[Voltage]],Module[[#This Row],[Mod]],Module[[#This Row],[Lens]],Module[[#This Row],[Base]])</f>
        <v>120M6B</v>
      </c>
      <c r="G288" s="8"/>
      <c r="H288" s="1" t="s">
        <v>412</v>
      </c>
      <c r="I288" s="1"/>
      <c r="J288" s="1"/>
      <c r="K288" s="1"/>
      <c r="L288" s="1"/>
      <c r="M288" s="16" t="s">
        <v>200</v>
      </c>
      <c r="N288" s="8" t="s">
        <v>207</v>
      </c>
      <c r="O288" s="1">
        <v>6</v>
      </c>
      <c r="P288" s="1" t="s">
        <v>216</v>
      </c>
      <c r="Q288" s="1">
        <v>120</v>
      </c>
      <c r="R288" s="8" t="str">
        <f>CONCATENATE(Module[[#This Row],[Mod]],Module[[#This Row],[Lens]])</f>
        <v>M6</v>
      </c>
    </row>
    <row r="289" spans="6:18" x14ac:dyDescent="0.25">
      <c r="F289" t="str">
        <f>CONCATENATE(Module[[#This Row],[Voltage]],Module[[#This Row],[Mod]],Module[[#This Row],[Lens]],Module[[#This Row],[Base]])</f>
        <v>120M6G</v>
      </c>
      <c r="G289" s="8"/>
      <c r="H289" s="1" t="s">
        <v>412</v>
      </c>
      <c r="I289" s="1"/>
      <c r="J289" s="1"/>
      <c r="K289" s="1"/>
      <c r="L289" s="1"/>
      <c r="M289" s="11" t="s">
        <v>201</v>
      </c>
      <c r="N289" s="8" t="s">
        <v>207</v>
      </c>
      <c r="O289" s="1">
        <v>6</v>
      </c>
      <c r="P289" s="1" t="s">
        <v>216</v>
      </c>
      <c r="Q289" s="1">
        <v>120</v>
      </c>
      <c r="R289" s="8" t="str">
        <f>CONCATENATE(Module[[#This Row],[Mod]],Module[[#This Row],[Lens]])</f>
        <v>M6</v>
      </c>
    </row>
    <row r="290" spans="6:18" x14ac:dyDescent="0.25">
      <c r="F290" t="str">
        <f>CONCATENATE(Module[[#This Row],[Voltage]],Module[[#This Row],[Mod]],Module[[#This Row],[Lens]],Module[[#This Row],[Base]])</f>
        <v>120M7B</v>
      </c>
      <c r="G290" s="8"/>
      <c r="H290" s="1" t="s">
        <v>412</v>
      </c>
      <c r="I290" s="1"/>
      <c r="J290" s="1"/>
      <c r="K290" s="1"/>
      <c r="L290" s="1"/>
      <c r="M290" s="16" t="s">
        <v>200</v>
      </c>
      <c r="N290" s="8" t="s">
        <v>207</v>
      </c>
      <c r="O290" s="1">
        <v>7</v>
      </c>
      <c r="P290" s="1" t="s">
        <v>217</v>
      </c>
      <c r="Q290" s="1">
        <v>120</v>
      </c>
      <c r="R290" s="8" t="str">
        <f>CONCATENATE(Module[[#This Row],[Mod]],Module[[#This Row],[Lens]])</f>
        <v>M7</v>
      </c>
    </row>
    <row r="291" spans="6:18" x14ac:dyDescent="0.25">
      <c r="F291" t="str">
        <f>CONCATENATE(Module[[#This Row],[Voltage]],Module[[#This Row],[Mod]],Module[[#This Row],[Lens]],Module[[#This Row],[Base]])</f>
        <v>120M7G</v>
      </c>
      <c r="G291" s="8"/>
      <c r="H291" s="1" t="s">
        <v>412</v>
      </c>
      <c r="I291" s="1"/>
      <c r="J291" s="1"/>
      <c r="K291" s="1"/>
      <c r="L291" s="1"/>
      <c r="M291" s="11" t="s">
        <v>201</v>
      </c>
      <c r="N291" s="8" t="s">
        <v>207</v>
      </c>
      <c r="O291" s="1">
        <v>7</v>
      </c>
      <c r="P291" s="1" t="s">
        <v>217</v>
      </c>
      <c r="Q291" s="1">
        <v>120</v>
      </c>
      <c r="R291" s="8" t="str">
        <f>CONCATENATE(Module[[#This Row],[Mod]],Module[[#This Row],[Lens]])</f>
        <v>M7</v>
      </c>
    </row>
    <row r="292" spans="6:18" x14ac:dyDescent="0.25">
      <c r="F292" t="str">
        <f>CONCATENATE(Module[[#This Row],[Voltage]],Module[[#This Row],[Mod]],Module[[#This Row],[Lens]],Module[[#This Row],[Base]])</f>
        <v>120M8B</v>
      </c>
      <c r="G292" s="8"/>
      <c r="H292" s="1" t="s">
        <v>412</v>
      </c>
      <c r="I292" s="1"/>
      <c r="J292" s="1"/>
      <c r="K292" s="1"/>
      <c r="L292" s="1"/>
      <c r="M292" s="16" t="s">
        <v>200</v>
      </c>
      <c r="N292" s="8" t="s">
        <v>207</v>
      </c>
      <c r="O292" s="1">
        <v>8</v>
      </c>
      <c r="P292" s="1" t="s">
        <v>218</v>
      </c>
      <c r="Q292" s="1">
        <v>120</v>
      </c>
      <c r="R292" s="8" t="str">
        <f>CONCATENATE(Module[[#This Row],[Mod]],Module[[#This Row],[Lens]])</f>
        <v>M8</v>
      </c>
    </row>
    <row r="293" spans="6:18" x14ac:dyDescent="0.25">
      <c r="F293" t="str">
        <f>CONCATENATE(Module[[#This Row],[Voltage]],Module[[#This Row],[Mod]],Module[[#This Row],[Lens]],Module[[#This Row],[Base]])</f>
        <v>120M8G</v>
      </c>
      <c r="G293" s="8"/>
      <c r="H293" s="1" t="s">
        <v>412</v>
      </c>
      <c r="I293" s="1"/>
      <c r="J293" s="1"/>
      <c r="K293" s="1"/>
      <c r="L293" s="1"/>
      <c r="M293" s="11" t="s">
        <v>201</v>
      </c>
      <c r="N293" s="8" t="s">
        <v>207</v>
      </c>
      <c r="O293" s="1">
        <v>8</v>
      </c>
      <c r="P293" s="1" t="s">
        <v>218</v>
      </c>
      <c r="Q293" s="1">
        <v>120</v>
      </c>
      <c r="R293" s="8" t="str">
        <f>CONCATENATE(Module[[#This Row],[Mod]],Module[[#This Row],[Lens]])</f>
        <v>M8</v>
      </c>
    </row>
    <row r="294" spans="6:18" x14ac:dyDescent="0.25">
      <c r="F294" s="8" t="str">
        <f>CONCATENATE(Module[[#This Row],[Voltage]],Module[[#This Row],[Mod]],Module[[#This Row],[Lens]],Module[[#This Row],[Base]])</f>
        <v>240M3B</v>
      </c>
      <c r="G294" s="8"/>
      <c r="H294" s="1" t="s">
        <v>412</v>
      </c>
      <c r="I294" s="1"/>
      <c r="J294" s="1"/>
      <c r="K294" s="1"/>
      <c r="L294" s="1"/>
      <c r="M294" s="16" t="s">
        <v>200</v>
      </c>
      <c r="N294" s="8" t="s">
        <v>207</v>
      </c>
      <c r="O294" s="1">
        <v>3</v>
      </c>
      <c r="P294" s="1" t="s">
        <v>213</v>
      </c>
      <c r="Q294" s="1">
        <v>240</v>
      </c>
      <c r="R294" s="8" t="str">
        <f>CONCATENATE(Module[[#This Row],[Mod]],Module[[#This Row],[Lens]])</f>
        <v>M3</v>
      </c>
    </row>
    <row r="295" spans="6:18" x14ac:dyDescent="0.25">
      <c r="F295" s="8" t="str">
        <f>CONCATENATE(Module[[#This Row],[Voltage]],Module[[#This Row],[Mod]],Module[[#This Row],[Lens]],Module[[#This Row],[Base]])</f>
        <v>240M3G</v>
      </c>
      <c r="G295" s="8"/>
      <c r="H295" s="1" t="s">
        <v>412</v>
      </c>
      <c r="I295" s="1"/>
      <c r="J295" s="1"/>
      <c r="K295" s="1"/>
      <c r="L295" s="1"/>
      <c r="M295" s="11" t="s">
        <v>201</v>
      </c>
      <c r="N295" s="8" t="s">
        <v>207</v>
      </c>
      <c r="O295" s="1">
        <v>3</v>
      </c>
      <c r="P295" s="1" t="s">
        <v>213</v>
      </c>
      <c r="Q295" s="1">
        <v>240</v>
      </c>
      <c r="R295" s="8" t="str">
        <f>CONCATENATE(Module[[#This Row],[Mod]],Module[[#This Row],[Lens]])</f>
        <v>M3</v>
      </c>
    </row>
    <row r="296" spans="6:18" x14ac:dyDescent="0.25">
      <c r="F296" t="str">
        <f>CONCATENATE(Module[[#This Row],[Voltage]],Module[[#This Row],[Mod]],Module[[#This Row],[Lens]],Module[[#This Row],[Base]])</f>
        <v>240M4B</v>
      </c>
      <c r="H296" s="1" t="s">
        <v>412</v>
      </c>
      <c r="I296" s="8"/>
      <c r="M296" s="11" t="s">
        <v>200</v>
      </c>
      <c r="N296" t="s">
        <v>207</v>
      </c>
      <c r="O296" s="1">
        <v>4</v>
      </c>
      <c r="P296" s="1" t="s">
        <v>214</v>
      </c>
      <c r="Q296" s="1">
        <v>240</v>
      </c>
      <c r="R296" s="1" t="str">
        <f>CONCATENATE(Module[[#This Row],[Mod]],Module[[#This Row],[Lens]])</f>
        <v>M4</v>
      </c>
    </row>
    <row r="297" spans="6:18" x14ac:dyDescent="0.25">
      <c r="F297" t="str">
        <f>CONCATENATE(Module[[#This Row],[Voltage]],Module[[#This Row],[Mod]],Module[[#This Row],[Lens]],Module[[#This Row],[Base]])</f>
        <v>240M4G</v>
      </c>
      <c r="H297" s="1" t="s">
        <v>412</v>
      </c>
      <c r="I297" s="8"/>
      <c r="M297" s="11" t="s">
        <v>201</v>
      </c>
      <c r="N297" t="s">
        <v>207</v>
      </c>
      <c r="O297" s="1">
        <v>4</v>
      </c>
      <c r="P297" s="1" t="s">
        <v>214</v>
      </c>
      <c r="Q297" s="1">
        <v>240</v>
      </c>
      <c r="R297" s="1" t="str">
        <f>CONCATENATE(Module[[#This Row],[Mod]],Module[[#This Row],[Lens]])</f>
        <v>M4</v>
      </c>
    </row>
    <row r="298" spans="6:18" x14ac:dyDescent="0.25">
      <c r="F298" t="str">
        <f>CONCATENATE(Module[[#This Row],[Voltage]],Module[[#This Row],[Mod]],Module[[#This Row],[Lens]],Module[[#This Row],[Base]])</f>
        <v>240M5B</v>
      </c>
      <c r="H298" s="1" t="s">
        <v>412</v>
      </c>
      <c r="I298" s="8"/>
      <c r="M298" s="11" t="s">
        <v>200</v>
      </c>
      <c r="N298" t="s">
        <v>207</v>
      </c>
      <c r="O298" s="1">
        <v>5</v>
      </c>
      <c r="P298" s="1" t="s">
        <v>215</v>
      </c>
      <c r="Q298" s="1">
        <v>240</v>
      </c>
      <c r="R298" s="1" t="str">
        <f>CONCATENATE(Module[[#This Row],[Mod]],Module[[#This Row],[Lens]])</f>
        <v>M5</v>
      </c>
    </row>
    <row r="299" spans="6:18" x14ac:dyDescent="0.25">
      <c r="F299" t="str">
        <f>CONCATENATE(Module[[#This Row],[Voltage]],Module[[#This Row],[Mod]],Module[[#This Row],[Lens]],Module[[#This Row],[Base]])</f>
        <v>240M5G</v>
      </c>
      <c r="H299" s="1" t="s">
        <v>412</v>
      </c>
      <c r="I299" s="8"/>
      <c r="M299" s="11" t="s">
        <v>201</v>
      </c>
      <c r="N299" t="s">
        <v>207</v>
      </c>
      <c r="O299" s="1">
        <v>5</v>
      </c>
      <c r="P299" s="1" t="s">
        <v>215</v>
      </c>
      <c r="Q299" s="1">
        <v>240</v>
      </c>
      <c r="R299" s="1" t="str">
        <f>CONCATENATE(Module[[#This Row],[Mod]],Module[[#This Row],[Lens]])</f>
        <v>M5</v>
      </c>
    </row>
    <row r="300" spans="6:18" x14ac:dyDescent="0.25">
      <c r="F300" s="8" t="str">
        <f>CONCATENATE(Module[[#This Row],[Voltage]],Module[[#This Row],[Mod]],Module[[#This Row],[Lens]],Module[[#This Row],[Base]])</f>
        <v>240M6B</v>
      </c>
      <c r="G300" s="8"/>
      <c r="H300" s="1" t="s">
        <v>412</v>
      </c>
      <c r="I300" s="1"/>
      <c r="J300" s="1"/>
      <c r="K300" s="1"/>
      <c r="L300" s="1"/>
      <c r="M300" s="16" t="s">
        <v>200</v>
      </c>
      <c r="N300" s="8" t="s">
        <v>207</v>
      </c>
      <c r="O300" s="1">
        <v>6</v>
      </c>
      <c r="P300" s="1" t="s">
        <v>216</v>
      </c>
      <c r="Q300" s="1">
        <v>240</v>
      </c>
      <c r="R300" s="8" t="str">
        <f>CONCATENATE(Module[[#This Row],[Mod]],Module[[#This Row],[Lens]])</f>
        <v>M6</v>
      </c>
    </row>
    <row r="301" spans="6:18" x14ac:dyDescent="0.25">
      <c r="F301" s="8" t="str">
        <f>CONCATENATE(Module[[#This Row],[Voltage]],Module[[#This Row],[Mod]],Module[[#This Row],[Lens]],Module[[#This Row],[Base]])</f>
        <v>240M6G</v>
      </c>
      <c r="G301" s="8"/>
      <c r="H301" s="1" t="s">
        <v>412</v>
      </c>
      <c r="I301" s="1"/>
      <c r="J301" s="1"/>
      <c r="K301" s="1"/>
      <c r="L301" s="1"/>
      <c r="M301" s="11" t="s">
        <v>201</v>
      </c>
      <c r="N301" s="8" t="s">
        <v>207</v>
      </c>
      <c r="O301" s="1">
        <v>6</v>
      </c>
      <c r="P301" s="1" t="s">
        <v>216</v>
      </c>
      <c r="Q301" s="1">
        <v>240</v>
      </c>
      <c r="R301" s="8" t="str">
        <f>CONCATENATE(Module[[#This Row],[Mod]],Module[[#This Row],[Lens]])</f>
        <v>M6</v>
      </c>
    </row>
    <row r="302" spans="6:18" x14ac:dyDescent="0.25">
      <c r="F302" s="8" t="str">
        <f>CONCATENATE(Module[[#This Row],[Voltage]],Module[[#This Row],[Mod]],Module[[#This Row],[Lens]],Module[[#This Row],[Base]])</f>
        <v>240M7B</v>
      </c>
      <c r="G302" s="8"/>
      <c r="H302" s="1" t="s">
        <v>412</v>
      </c>
      <c r="I302" s="1"/>
      <c r="J302" s="1"/>
      <c r="K302" s="1"/>
      <c r="L302" s="1"/>
      <c r="M302" s="16" t="s">
        <v>200</v>
      </c>
      <c r="N302" s="8" t="s">
        <v>207</v>
      </c>
      <c r="O302" s="1">
        <v>7</v>
      </c>
      <c r="P302" s="1" t="s">
        <v>217</v>
      </c>
      <c r="Q302" s="1">
        <v>240</v>
      </c>
      <c r="R302" s="8" t="str">
        <f>CONCATENATE(Module[[#This Row],[Mod]],Module[[#This Row],[Lens]])</f>
        <v>M7</v>
      </c>
    </row>
    <row r="303" spans="6:18" x14ac:dyDescent="0.25">
      <c r="F303" s="8" t="str">
        <f>CONCATENATE(Module[[#This Row],[Voltage]],Module[[#This Row],[Mod]],Module[[#This Row],[Lens]],Module[[#This Row],[Base]])</f>
        <v>240M7G</v>
      </c>
      <c r="G303" s="8"/>
      <c r="H303" s="1" t="s">
        <v>412</v>
      </c>
      <c r="I303" s="1"/>
      <c r="J303" s="1"/>
      <c r="K303" s="1"/>
      <c r="L303" s="1"/>
      <c r="M303" s="11" t="s">
        <v>201</v>
      </c>
      <c r="N303" s="8" t="s">
        <v>207</v>
      </c>
      <c r="O303" s="1">
        <v>7</v>
      </c>
      <c r="P303" s="1" t="s">
        <v>217</v>
      </c>
      <c r="Q303" s="1">
        <v>240</v>
      </c>
      <c r="R303" s="8" t="str">
        <f>CONCATENATE(Module[[#This Row],[Mod]],Module[[#This Row],[Lens]])</f>
        <v>M7</v>
      </c>
    </row>
    <row r="304" spans="6:18" x14ac:dyDescent="0.25">
      <c r="F304" s="8" t="str">
        <f>CONCATENATE(Module[[#This Row],[Voltage]],Module[[#This Row],[Mod]],Module[[#This Row],[Lens]],Module[[#This Row],[Base]])</f>
        <v>240M8B</v>
      </c>
      <c r="G304" s="8"/>
      <c r="H304" s="1" t="s">
        <v>412</v>
      </c>
      <c r="I304" s="1"/>
      <c r="J304" s="1"/>
      <c r="K304" s="1"/>
      <c r="L304" s="1"/>
      <c r="M304" s="16" t="s">
        <v>200</v>
      </c>
      <c r="N304" s="8" t="s">
        <v>207</v>
      </c>
      <c r="O304" s="1">
        <v>8</v>
      </c>
      <c r="P304" s="1" t="s">
        <v>218</v>
      </c>
      <c r="Q304" s="1">
        <v>240</v>
      </c>
      <c r="R304" s="8" t="str">
        <f>CONCATENATE(Module[[#This Row],[Mod]],Module[[#This Row],[Lens]])</f>
        <v>M8</v>
      </c>
    </row>
    <row r="305" spans="6:18" x14ac:dyDescent="0.25">
      <c r="F305" s="8" t="str">
        <f>CONCATENATE(Module[[#This Row],[Voltage]],Module[[#This Row],[Mod]],Module[[#This Row],[Lens]],Module[[#This Row],[Base]])</f>
        <v>240M8G</v>
      </c>
      <c r="G305" s="8"/>
      <c r="H305" s="1" t="s">
        <v>412</v>
      </c>
      <c r="I305" s="1"/>
      <c r="J305" s="1"/>
      <c r="K305" s="1"/>
      <c r="L305" s="1"/>
      <c r="M305" s="11" t="s">
        <v>201</v>
      </c>
      <c r="N305" s="8" t="s">
        <v>207</v>
      </c>
      <c r="O305" s="1">
        <v>8</v>
      </c>
      <c r="P305" s="1" t="s">
        <v>218</v>
      </c>
      <c r="Q305" s="1">
        <v>240</v>
      </c>
      <c r="R305" s="8" t="str">
        <f>CONCATENATE(Module[[#This Row],[Mod]],Module[[#This Row],[Lens]])</f>
        <v>M8</v>
      </c>
    </row>
    <row r="306" spans="6:18" x14ac:dyDescent="0.25">
      <c r="F306" t="str">
        <f>CONCATENATE(Module[[#This Row],[Voltage]],Module[[#This Row],[Mod]],Module[[#This Row],[Lens]],Module[[#This Row],[Base]])</f>
        <v>12S3B</v>
      </c>
      <c r="G306" s="8"/>
      <c r="H306" s="1" t="s">
        <v>412</v>
      </c>
      <c r="I306" s="1"/>
      <c r="J306" s="1"/>
      <c r="K306" s="1"/>
      <c r="L306" s="1"/>
      <c r="M306" s="16" t="s">
        <v>200</v>
      </c>
      <c r="N306" t="s">
        <v>5</v>
      </c>
      <c r="O306" s="1">
        <v>3</v>
      </c>
      <c r="P306" s="1" t="s">
        <v>213</v>
      </c>
      <c r="Q306" s="1">
        <v>12</v>
      </c>
      <c r="R306" s="8" t="s">
        <v>417</v>
      </c>
    </row>
    <row r="307" spans="6:18" x14ac:dyDescent="0.25">
      <c r="F307" t="str">
        <f>CONCATENATE(Module[[#This Row],[Voltage]],Module[[#This Row],[Mod]],Module[[#This Row],[Lens]],Module[[#This Row],[Base]])</f>
        <v>12S3G</v>
      </c>
      <c r="G307" s="8"/>
      <c r="H307" s="1" t="s">
        <v>412</v>
      </c>
      <c r="I307" s="1"/>
      <c r="J307" s="1"/>
      <c r="K307" s="1"/>
      <c r="L307" s="1"/>
      <c r="M307" s="11" t="s">
        <v>201</v>
      </c>
      <c r="N307" t="s">
        <v>5</v>
      </c>
      <c r="O307" s="1">
        <v>3</v>
      </c>
      <c r="P307" s="1" t="s">
        <v>213</v>
      </c>
      <c r="Q307" s="1">
        <v>12</v>
      </c>
      <c r="R307" s="8" t="s">
        <v>417</v>
      </c>
    </row>
    <row r="308" spans="6:18" x14ac:dyDescent="0.25">
      <c r="F308" t="str">
        <f>CONCATENATE(Module[[#This Row],[Voltage]],Module[[#This Row],[Mod]],Module[[#This Row],[Lens]],Module[[#This Row],[Base]])</f>
        <v>12S4B</v>
      </c>
      <c r="G308" s="8"/>
      <c r="H308" s="1" t="s">
        <v>412</v>
      </c>
      <c r="I308" s="1"/>
      <c r="J308" s="1"/>
      <c r="K308" s="1"/>
      <c r="L308" s="1"/>
      <c r="M308" s="16" t="s">
        <v>200</v>
      </c>
      <c r="N308" t="s">
        <v>5</v>
      </c>
      <c r="O308" s="1">
        <v>4</v>
      </c>
      <c r="P308" s="1" t="s">
        <v>214</v>
      </c>
      <c r="Q308" s="1">
        <v>12</v>
      </c>
      <c r="R308" s="8" t="s">
        <v>340</v>
      </c>
    </row>
    <row r="309" spans="6:18" x14ac:dyDescent="0.25">
      <c r="F309" t="str">
        <f>CONCATENATE(Module[[#This Row],[Voltage]],Module[[#This Row],[Mod]],Module[[#This Row],[Lens]],Module[[#This Row],[Base]])</f>
        <v>12S4G</v>
      </c>
      <c r="G309" s="8"/>
      <c r="H309" s="1" t="s">
        <v>412</v>
      </c>
      <c r="I309" s="1"/>
      <c r="J309" s="1"/>
      <c r="K309" s="1"/>
      <c r="L309" s="1"/>
      <c r="M309" s="11" t="s">
        <v>201</v>
      </c>
      <c r="N309" t="s">
        <v>5</v>
      </c>
      <c r="O309" s="1">
        <v>4</v>
      </c>
      <c r="P309" s="1" t="s">
        <v>214</v>
      </c>
      <c r="Q309" s="1">
        <v>12</v>
      </c>
      <c r="R309" s="8" t="s">
        <v>340</v>
      </c>
    </row>
    <row r="310" spans="6:18" x14ac:dyDescent="0.25">
      <c r="F310" t="str">
        <f>CONCATENATE(Module[[#This Row],[Voltage]],Module[[#This Row],[Mod]],Module[[#This Row],[Lens]],Module[[#This Row],[Base]])</f>
        <v>12S5B</v>
      </c>
      <c r="G310" s="8"/>
      <c r="H310" s="1" t="s">
        <v>412</v>
      </c>
      <c r="I310" s="1"/>
      <c r="J310" s="1"/>
      <c r="K310" s="1"/>
      <c r="L310" s="1"/>
      <c r="M310" s="16" t="s">
        <v>200</v>
      </c>
      <c r="N310" t="s">
        <v>5</v>
      </c>
      <c r="O310" s="1">
        <v>5</v>
      </c>
      <c r="P310" s="1" t="s">
        <v>215</v>
      </c>
      <c r="Q310" s="1">
        <v>12</v>
      </c>
      <c r="R310" s="8" t="s">
        <v>341</v>
      </c>
    </row>
    <row r="311" spans="6:18" x14ac:dyDescent="0.25">
      <c r="F311" t="str">
        <f>CONCATENATE(Module[[#This Row],[Voltage]],Module[[#This Row],[Mod]],Module[[#This Row],[Lens]],Module[[#This Row],[Base]])</f>
        <v>12S5G</v>
      </c>
      <c r="G311" s="8"/>
      <c r="H311" s="1" t="s">
        <v>412</v>
      </c>
      <c r="I311" s="1"/>
      <c r="J311" s="1"/>
      <c r="K311" s="1"/>
      <c r="L311" s="1"/>
      <c r="M311" s="11" t="s">
        <v>201</v>
      </c>
      <c r="N311" t="s">
        <v>5</v>
      </c>
      <c r="O311" s="1">
        <v>5</v>
      </c>
      <c r="P311" s="1" t="s">
        <v>215</v>
      </c>
      <c r="Q311" s="1">
        <v>12</v>
      </c>
      <c r="R311" s="8" t="s">
        <v>341</v>
      </c>
    </row>
    <row r="312" spans="6:18" x14ac:dyDescent="0.25">
      <c r="F312" t="str">
        <f>CONCATENATE(Module[[#This Row],[Voltage]],Module[[#This Row],[Mod]],Module[[#This Row],[Lens]],Module[[#This Row],[Base]])</f>
        <v>12S6B</v>
      </c>
      <c r="G312" s="8"/>
      <c r="H312" s="1" t="s">
        <v>412</v>
      </c>
      <c r="I312" s="1"/>
      <c r="J312" s="1"/>
      <c r="K312" s="1"/>
      <c r="L312" s="1"/>
      <c r="M312" s="16" t="s">
        <v>200</v>
      </c>
      <c r="N312" t="s">
        <v>5</v>
      </c>
      <c r="O312" s="1">
        <v>6</v>
      </c>
      <c r="P312" s="1" t="s">
        <v>216</v>
      </c>
      <c r="Q312" s="1">
        <v>12</v>
      </c>
      <c r="R312" s="8" t="s">
        <v>418</v>
      </c>
    </row>
    <row r="313" spans="6:18" x14ac:dyDescent="0.25">
      <c r="F313" t="str">
        <f>CONCATENATE(Module[[#This Row],[Voltage]],Module[[#This Row],[Mod]],Module[[#This Row],[Lens]],Module[[#This Row],[Base]])</f>
        <v>12S6G</v>
      </c>
      <c r="G313" s="8"/>
      <c r="H313" s="1" t="s">
        <v>412</v>
      </c>
      <c r="I313" s="1"/>
      <c r="J313" s="1"/>
      <c r="K313" s="1"/>
      <c r="L313" s="1"/>
      <c r="M313" s="11" t="s">
        <v>201</v>
      </c>
      <c r="N313" t="s">
        <v>5</v>
      </c>
      <c r="O313" s="1">
        <v>6</v>
      </c>
      <c r="P313" s="1" t="s">
        <v>216</v>
      </c>
      <c r="Q313" s="1">
        <v>12</v>
      </c>
      <c r="R313" s="8" t="s">
        <v>418</v>
      </c>
    </row>
    <row r="314" spans="6:18" x14ac:dyDescent="0.25">
      <c r="F314" t="str">
        <f>CONCATENATE(Module[[#This Row],[Voltage]],Module[[#This Row],[Mod]],Module[[#This Row],[Lens]],Module[[#This Row],[Base]])</f>
        <v>12S7B</v>
      </c>
      <c r="G314" s="8"/>
      <c r="H314" s="1" t="s">
        <v>412</v>
      </c>
      <c r="I314" s="1"/>
      <c r="J314" s="1"/>
      <c r="K314" s="1"/>
      <c r="L314" s="1"/>
      <c r="M314" s="16" t="s">
        <v>200</v>
      </c>
      <c r="N314" t="s">
        <v>5</v>
      </c>
      <c r="O314" s="1">
        <v>7</v>
      </c>
      <c r="P314" s="1" t="s">
        <v>217</v>
      </c>
      <c r="Q314" s="1">
        <v>12</v>
      </c>
      <c r="R314" s="8" t="s">
        <v>419</v>
      </c>
    </row>
    <row r="315" spans="6:18" x14ac:dyDescent="0.25">
      <c r="F315" t="str">
        <f>CONCATENATE(Module[[#This Row],[Voltage]],Module[[#This Row],[Mod]],Module[[#This Row],[Lens]],Module[[#This Row],[Base]])</f>
        <v>12S7G</v>
      </c>
      <c r="G315" s="8"/>
      <c r="H315" s="1" t="s">
        <v>412</v>
      </c>
      <c r="I315" s="1"/>
      <c r="J315" s="1"/>
      <c r="K315" s="1"/>
      <c r="L315" s="1"/>
      <c r="M315" s="11" t="s">
        <v>201</v>
      </c>
      <c r="N315" t="s">
        <v>5</v>
      </c>
      <c r="O315" s="1">
        <v>7</v>
      </c>
      <c r="P315" s="1" t="s">
        <v>217</v>
      </c>
      <c r="Q315" s="1">
        <v>12</v>
      </c>
      <c r="R315" s="8" t="s">
        <v>419</v>
      </c>
    </row>
    <row r="316" spans="6:18" x14ac:dyDescent="0.25">
      <c r="F316" t="str">
        <f>CONCATENATE(Module[[#This Row],[Voltage]],Module[[#This Row],[Mod]],Module[[#This Row],[Lens]],Module[[#This Row],[Base]])</f>
        <v>12S8B</v>
      </c>
      <c r="G316" s="8"/>
      <c r="H316" s="1" t="s">
        <v>412</v>
      </c>
      <c r="I316" s="1"/>
      <c r="J316" s="1"/>
      <c r="K316" s="1"/>
      <c r="L316" s="1"/>
      <c r="M316" s="16" t="s">
        <v>200</v>
      </c>
      <c r="N316" t="s">
        <v>5</v>
      </c>
      <c r="O316" s="1">
        <v>8</v>
      </c>
      <c r="P316" s="1" t="s">
        <v>218</v>
      </c>
      <c r="Q316" s="1">
        <v>12</v>
      </c>
      <c r="R316" s="8" t="s">
        <v>420</v>
      </c>
    </row>
    <row r="317" spans="6:18" x14ac:dyDescent="0.25">
      <c r="F317" t="str">
        <f>CONCATENATE(Module[[#This Row],[Voltage]],Module[[#This Row],[Mod]],Module[[#This Row],[Lens]],Module[[#This Row],[Base]])</f>
        <v>12S8G</v>
      </c>
      <c r="G317" s="8"/>
      <c r="H317" s="1" t="s">
        <v>412</v>
      </c>
      <c r="I317" s="1"/>
      <c r="J317" s="1"/>
      <c r="K317" s="1"/>
      <c r="L317" s="1"/>
      <c r="M317" s="11" t="s">
        <v>201</v>
      </c>
      <c r="N317" t="s">
        <v>5</v>
      </c>
      <c r="O317" s="1">
        <v>8</v>
      </c>
      <c r="P317" s="1" t="s">
        <v>218</v>
      </c>
      <c r="Q317" s="1">
        <v>12</v>
      </c>
      <c r="R317" s="8" t="s">
        <v>420</v>
      </c>
    </row>
    <row r="318" spans="6:18" x14ac:dyDescent="0.25">
      <c r="F318" t="str">
        <f>CONCATENATE(Module[[#This Row],[Voltage]],Module[[#This Row],[Mod]],Module[[#This Row],[Lens]],Module[[#This Row],[Base]])</f>
        <v>24S3B</v>
      </c>
      <c r="G318" s="8"/>
      <c r="H318" s="1" t="s">
        <v>412</v>
      </c>
      <c r="I318" s="1"/>
      <c r="J318" s="1"/>
      <c r="K318" s="1"/>
      <c r="L318" s="1"/>
      <c r="M318" s="16" t="s">
        <v>200</v>
      </c>
      <c r="N318" t="s">
        <v>5</v>
      </c>
      <c r="O318" s="1">
        <v>3</v>
      </c>
      <c r="P318" s="1" t="s">
        <v>213</v>
      </c>
      <c r="Q318" s="1">
        <v>24</v>
      </c>
      <c r="R318" s="8" t="s">
        <v>417</v>
      </c>
    </row>
    <row r="319" spans="6:18" x14ac:dyDescent="0.25">
      <c r="F319" t="str">
        <f>CONCATENATE(Module[[#This Row],[Voltage]],Module[[#This Row],[Mod]],Module[[#This Row],[Lens]],Module[[#This Row],[Base]])</f>
        <v>24S3G</v>
      </c>
      <c r="G319" s="8"/>
      <c r="H319" s="1" t="s">
        <v>412</v>
      </c>
      <c r="I319" s="1"/>
      <c r="J319" s="1"/>
      <c r="K319" s="1"/>
      <c r="L319" s="1"/>
      <c r="M319" s="11" t="s">
        <v>201</v>
      </c>
      <c r="N319" t="s">
        <v>5</v>
      </c>
      <c r="O319" s="1">
        <v>3</v>
      </c>
      <c r="P319" s="1" t="s">
        <v>213</v>
      </c>
      <c r="Q319" s="1">
        <v>24</v>
      </c>
      <c r="R319" s="8" t="s">
        <v>417</v>
      </c>
    </row>
    <row r="320" spans="6:18" x14ac:dyDescent="0.25">
      <c r="F320" t="str">
        <f>CONCATENATE(Module[[#This Row],[Voltage]],Module[[#This Row],[Mod]],Module[[#This Row],[Lens]],Module[[#This Row],[Base]])</f>
        <v>24S4B</v>
      </c>
      <c r="G320" t="e">
        <f>Module[[#This Row],[Mod$]]+Module[[#This Row],[Bulb$]]</f>
        <v>#N/A</v>
      </c>
      <c r="H320" s="1" t="s">
        <v>450</v>
      </c>
      <c r="I320">
        <v>772002405</v>
      </c>
      <c r="J320" t="e">
        <f>VLOOKUP(Module[[#This Row],[Module'#]],Components!$A:$D,4,FALSE)</f>
        <v>#N/A</v>
      </c>
      <c r="M320" s="11" t="s">
        <v>200</v>
      </c>
      <c r="N320" t="s">
        <v>5</v>
      </c>
      <c r="O320" s="1">
        <v>4</v>
      </c>
      <c r="P320" s="1" t="s">
        <v>214</v>
      </c>
      <c r="Q320" s="1">
        <v>24</v>
      </c>
      <c r="R320" s="1" t="str">
        <f>CONCATENATE(Module[[#This Row],[Mod]],Module[[#This Row],[Lens]])</f>
        <v>S4</v>
      </c>
    </row>
    <row r="321" spans="6:18" x14ac:dyDescent="0.25">
      <c r="F321" t="str">
        <f>CONCATENATE(Module[[#This Row],[Voltage]],Module[[#This Row],[Mod]],Module[[#This Row],[Lens]],Module[[#This Row],[Base]])</f>
        <v>24S4G</v>
      </c>
      <c r="G321" t="e">
        <f>Module[[#This Row],[Mod$]]+Module[[#This Row],[Bulb$]]</f>
        <v>#N/A</v>
      </c>
      <c r="H321" s="1" t="s">
        <v>450</v>
      </c>
      <c r="I321">
        <v>772002405</v>
      </c>
      <c r="J321" t="e">
        <f>VLOOKUP(Module[[#This Row],[Module'#]],Components!$A:$D,4,FALSE)</f>
        <v>#N/A</v>
      </c>
      <c r="M321" s="11" t="s">
        <v>201</v>
      </c>
      <c r="N321" t="s">
        <v>5</v>
      </c>
      <c r="O321" s="1">
        <v>4</v>
      </c>
      <c r="P321" s="1" t="s">
        <v>214</v>
      </c>
      <c r="Q321" s="1">
        <v>24</v>
      </c>
      <c r="R321" s="1" t="str">
        <f>CONCATENATE(Module[[#This Row],[Mod]],Module[[#This Row],[Lens]])</f>
        <v>S4</v>
      </c>
    </row>
    <row r="322" spans="6:18" x14ac:dyDescent="0.25">
      <c r="F322" t="str">
        <f>CONCATENATE(Module[[#This Row],[Voltage]],Module[[#This Row],[Mod]],Module[[#This Row],[Lens]],Module[[#This Row],[Base]])</f>
        <v>24S5B</v>
      </c>
      <c r="G322">
        <f>Module[[#This Row],[Mod$]]+Module[[#This Row],[Bulb$]]</f>
        <v>268.29000000000002</v>
      </c>
      <c r="H322" s="1" t="s">
        <v>424</v>
      </c>
      <c r="I322" s="8">
        <v>772001405</v>
      </c>
      <c r="J322">
        <f>VLOOKUP(Module[[#This Row],[Module'#]],Components!$A:$D,4,FALSE)</f>
        <v>268.29000000000002</v>
      </c>
      <c r="M322" s="11" t="s">
        <v>200</v>
      </c>
      <c r="N322" t="s">
        <v>5</v>
      </c>
      <c r="O322" s="1">
        <v>5</v>
      </c>
      <c r="P322" s="1" t="s">
        <v>215</v>
      </c>
      <c r="Q322" s="1">
        <v>24</v>
      </c>
      <c r="R322" s="1" t="str">
        <f>CONCATENATE(Module[[#This Row],[Mod]],Module[[#This Row],[Lens]])</f>
        <v>S5</v>
      </c>
    </row>
    <row r="323" spans="6:18" x14ac:dyDescent="0.25">
      <c r="F323" t="str">
        <f>CONCATENATE(Module[[#This Row],[Voltage]],Module[[#This Row],[Mod]],Module[[#This Row],[Lens]],Module[[#This Row],[Base]])</f>
        <v>24S5G</v>
      </c>
      <c r="G323">
        <f>Module[[#This Row],[Mod$]]+Module[[#This Row],[Bulb$]]</f>
        <v>268.29000000000002</v>
      </c>
      <c r="H323" s="1" t="s">
        <v>424</v>
      </c>
      <c r="I323" s="8">
        <v>772001405</v>
      </c>
      <c r="J323">
        <f>VLOOKUP(Module[[#This Row],[Module'#]],Components!$A:$D,4,FALSE)</f>
        <v>268.29000000000002</v>
      </c>
      <c r="M323" s="11" t="s">
        <v>201</v>
      </c>
      <c r="N323" t="s">
        <v>5</v>
      </c>
      <c r="O323" s="1">
        <v>5</v>
      </c>
      <c r="P323" s="1" t="s">
        <v>215</v>
      </c>
      <c r="Q323" s="1">
        <v>24</v>
      </c>
      <c r="R323" s="1" t="str">
        <f>CONCATENATE(Module[[#This Row],[Mod]],Module[[#This Row],[Lens]])</f>
        <v>S5</v>
      </c>
    </row>
    <row r="324" spans="6:18" x14ac:dyDescent="0.25">
      <c r="F324" t="str">
        <f>CONCATENATE(Module[[#This Row],[Voltage]],Module[[#This Row],[Mod]],Module[[#This Row],[Lens]],Module[[#This Row],[Base]])</f>
        <v>24S6B</v>
      </c>
      <c r="G324" s="8"/>
      <c r="H324" s="1" t="s">
        <v>412</v>
      </c>
      <c r="I324" s="1"/>
      <c r="J324" s="1"/>
      <c r="K324" s="1"/>
      <c r="L324" s="1"/>
      <c r="M324" s="16" t="s">
        <v>200</v>
      </c>
      <c r="N324" t="s">
        <v>5</v>
      </c>
      <c r="O324" s="1">
        <v>6</v>
      </c>
      <c r="P324" s="1" t="s">
        <v>216</v>
      </c>
      <c r="Q324" s="1">
        <v>24</v>
      </c>
      <c r="R324" s="8" t="s">
        <v>418</v>
      </c>
    </row>
    <row r="325" spans="6:18" x14ac:dyDescent="0.25">
      <c r="F325" t="str">
        <f>CONCATENATE(Module[[#This Row],[Voltage]],Module[[#This Row],[Mod]],Module[[#This Row],[Lens]],Module[[#This Row],[Base]])</f>
        <v>24S6G</v>
      </c>
      <c r="G325" s="8"/>
      <c r="H325" s="1" t="s">
        <v>412</v>
      </c>
      <c r="I325" s="1"/>
      <c r="J325" s="1"/>
      <c r="K325" s="1"/>
      <c r="L325" s="1"/>
      <c r="M325" s="11" t="s">
        <v>201</v>
      </c>
      <c r="N325" t="s">
        <v>5</v>
      </c>
      <c r="O325" s="1">
        <v>6</v>
      </c>
      <c r="P325" s="1" t="s">
        <v>216</v>
      </c>
      <c r="Q325" s="1">
        <v>24</v>
      </c>
      <c r="R325" s="8" t="s">
        <v>418</v>
      </c>
    </row>
    <row r="326" spans="6:18" x14ac:dyDescent="0.25">
      <c r="F326" t="str">
        <f>CONCATENATE(Module[[#This Row],[Voltage]],Module[[#This Row],[Mod]],Module[[#This Row],[Lens]],Module[[#This Row],[Base]])</f>
        <v>24S7B</v>
      </c>
      <c r="G326" s="8"/>
      <c r="H326" s="1" t="s">
        <v>412</v>
      </c>
      <c r="I326" s="1"/>
      <c r="J326" s="1"/>
      <c r="K326" s="1"/>
      <c r="L326" s="1"/>
      <c r="M326" s="16" t="s">
        <v>200</v>
      </c>
      <c r="N326" t="s">
        <v>5</v>
      </c>
      <c r="O326" s="1">
        <v>7</v>
      </c>
      <c r="P326" s="1" t="s">
        <v>217</v>
      </c>
      <c r="Q326" s="1">
        <v>24</v>
      </c>
      <c r="R326" s="8" t="s">
        <v>419</v>
      </c>
    </row>
    <row r="327" spans="6:18" x14ac:dyDescent="0.25">
      <c r="F327" t="str">
        <f>CONCATENATE(Module[[#This Row],[Voltage]],Module[[#This Row],[Mod]],Module[[#This Row],[Lens]],Module[[#This Row],[Base]])</f>
        <v>24S7G</v>
      </c>
      <c r="G327" s="8"/>
      <c r="H327" s="1" t="s">
        <v>412</v>
      </c>
      <c r="I327" s="1"/>
      <c r="J327" s="1"/>
      <c r="K327" s="1"/>
      <c r="L327" s="1"/>
      <c r="M327" s="11" t="s">
        <v>201</v>
      </c>
      <c r="N327" t="s">
        <v>5</v>
      </c>
      <c r="O327" s="1">
        <v>7</v>
      </c>
      <c r="P327" s="1" t="s">
        <v>217</v>
      </c>
      <c r="Q327" s="1">
        <v>24</v>
      </c>
      <c r="R327" s="8" t="s">
        <v>419</v>
      </c>
    </row>
    <row r="328" spans="6:18" x14ac:dyDescent="0.25">
      <c r="F328" t="str">
        <f>CONCATENATE(Module[[#This Row],[Voltage]],Module[[#This Row],[Mod]],Module[[#This Row],[Lens]],Module[[#This Row],[Base]])</f>
        <v>24S8B</v>
      </c>
      <c r="G328" s="8"/>
      <c r="H328" s="1" t="s">
        <v>412</v>
      </c>
      <c r="I328" s="1"/>
      <c r="J328" s="1"/>
      <c r="K328" s="1"/>
      <c r="L328" s="1"/>
      <c r="M328" s="16" t="s">
        <v>200</v>
      </c>
      <c r="N328" t="s">
        <v>5</v>
      </c>
      <c r="O328" s="1">
        <v>8</v>
      </c>
      <c r="P328" s="1" t="s">
        <v>218</v>
      </c>
      <c r="Q328" s="1">
        <v>24</v>
      </c>
      <c r="R328" s="8" t="s">
        <v>420</v>
      </c>
    </row>
    <row r="329" spans="6:18" x14ac:dyDescent="0.25">
      <c r="F329" t="str">
        <f>CONCATENATE(Module[[#This Row],[Voltage]],Module[[#This Row],[Mod]],Module[[#This Row],[Lens]],Module[[#This Row],[Base]])</f>
        <v>24S8G</v>
      </c>
      <c r="G329" s="8"/>
      <c r="H329" s="1" t="s">
        <v>412</v>
      </c>
      <c r="I329" s="1"/>
      <c r="J329" s="1"/>
      <c r="K329" s="1"/>
      <c r="L329" s="1"/>
      <c r="M329" s="11" t="s">
        <v>201</v>
      </c>
      <c r="N329" t="s">
        <v>5</v>
      </c>
      <c r="O329" s="1">
        <v>8</v>
      </c>
      <c r="P329" s="1" t="s">
        <v>218</v>
      </c>
      <c r="Q329" s="1">
        <v>24</v>
      </c>
      <c r="R329" s="8" t="s">
        <v>420</v>
      </c>
    </row>
    <row r="330" spans="6:18" x14ac:dyDescent="0.25">
      <c r="F330" t="str">
        <f>CONCATENATE(Module[[#This Row],[Voltage]],Module[[#This Row],[Mod]],Module[[#This Row],[Lens]],Module[[#This Row],[Base]])</f>
        <v>120S3B</v>
      </c>
      <c r="G330" s="8"/>
      <c r="H330" s="1" t="s">
        <v>412</v>
      </c>
      <c r="I330" s="1"/>
      <c r="J330" s="1"/>
      <c r="K330" s="1"/>
      <c r="L330" s="1"/>
      <c r="M330" s="16" t="s">
        <v>200</v>
      </c>
      <c r="N330" t="s">
        <v>5</v>
      </c>
      <c r="O330" s="1">
        <v>3</v>
      </c>
      <c r="P330" s="1" t="s">
        <v>213</v>
      </c>
      <c r="Q330" s="1">
        <v>120</v>
      </c>
      <c r="R330" s="8" t="s">
        <v>417</v>
      </c>
    </row>
    <row r="331" spans="6:18" x14ac:dyDescent="0.25">
      <c r="F331" t="str">
        <f>CONCATENATE(Module[[#This Row],[Voltage]],Module[[#This Row],[Mod]],Module[[#This Row],[Lens]],Module[[#This Row],[Base]])</f>
        <v>120S3G</v>
      </c>
      <c r="G331" s="8"/>
      <c r="H331" s="1" t="s">
        <v>412</v>
      </c>
      <c r="I331" s="1"/>
      <c r="J331" s="1"/>
      <c r="K331" s="1"/>
      <c r="L331" s="1"/>
      <c r="M331" s="11" t="s">
        <v>201</v>
      </c>
      <c r="N331" t="s">
        <v>5</v>
      </c>
      <c r="O331" s="1">
        <v>3</v>
      </c>
      <c r="P331" s="1" t="s">
        <v>213</v>
      </c>
      <c r="Q331" s="1">
        <v>120</v>
      </c>
      <c r="R331" s="8" t="s">
        <v>417</v>
      </c>
    </row>
    <row r="332" spans="6:18" x14ac:dyDescent="0.25">
      <c r="F332" t="str">
        <f>CONCATENATE(Module[[#This Row],[Voltage]],Module[[#This Row],[Mod]],Module[[#This Row],[Lens]],Module[[#This Row],[Base]])</f>
        <v>120S4B</v>
      </c>
      <c r="G332" s="8"/>
      <c r="H332" s="1" t="s">
        <v>412</v>
      </c>
      <c r="I332" s="1"/>
      <c r="J332" s="1"/>
      <c r="K332" s="1"/>
      <c r="L332" s="1"/>
      <c r="M332" s="16" t="s">
        <v>200</v>
      </c>
      <c r="N332" t="s">
        <v>5</v>
      </c>
      <c r="O332" s="1">
        <v>4</v>
      </c>
      <c r="P332" s="1" t="s">
        <v>214</v>
      </c>
      <c r="Q332" s="1">
        <v>120</v>
      </c>
      <c r="R332" s="8" t="s">
        <v>340</v>
      </c>
    </row>
    <row r="333" spans="6:18" x14ac:dyDescent="0.25">
      <c r="F333" t="str">
        <f>CONCATENATE(Module[[#This Row],[Voltage]],Module[[#This Row],[Mod]],Module[[#This Row],[Lens]],Module[[#This Row],[Base]])</f>
        <v>120S4G</v>
      </c>
      <c r="G333" s="8"/>
      <c r="H333" s="1" t="s">
        <v>412</v>
      </c>
      <c r="I333" s="1"/>
      <c r="J333" s="1"/>
      <c r="K333" s="1"/>
      <c r="L333" s="1"/>
      <c r="M333" s="11" t="s">
        <v>201</v>
      </c>
      <c r="N333" t="s">
        <v>5</v>
      </c>
      <c r="O333" s="1">
        <v>4</v>
      </c>
      <c r="P333" s="1" t="s">
        <v>214</v>
      </c>
      <c r="Q333" s="1">
        <v>120</v>
      </c>
      <c r="R333" s="8" t="s">
        <v>340</v>
      </c>
    </row>
    <row r="334" spans="6:18" x14ac:dyDescent="0.25">
      <c r="F334" t="str">
        <f>CONCATENATE(Module[[#This Row],[Voltage]],Module[[#This Row],[Mod]],Module[[#This Row],[Lens]],Module[[#This Row],[Base]])</f>
        <v>120S5B</v>
      </c>
      <c r="G334" s="8"/>
      <c r="H334" s="1" t="s">
        <v>412</v>
      </c>
      <c r="I334" s="1"/>
      <c r="J334" s="1"/>
      <c r="K334" s="1"/>
      <c r="L334" s="1"/>
      <c r="M334" s="16" t="s">
        <v>200</v>
      </c>
      <c r="N334" t="s">
        <v>5</v>
      </c>
      <c r="O334" s="1">
        <v>5</v>
      </c>
      <c r="P334" s="1" t="s">
        <v>215</v>
      </c>
      <c r="Q334" s="1">
        <v>120</v>
      </c>
      <c r="R334" s="8" t="s">
        <v>341</v>
      </c>
    </row>
    <row r="335" spans="6:18" x14ac:dyDescent="0.25">
      <c r="F335" t="str">
        <f>CONCATENATE(Module[[#This Row],[Voltage]],Module[[#This Row],[Mod]],Module[[#This Row],[Lens]],Module[[#This Row],[Base]])</f>
        <v>120S5G</v>
      </c>
      <c r="G335" s="8"/>
      <c r="H335" s="1" t="s">
        <v>412</v>
      </c>
      <c r="I335" s="1"/>
      <c r="J335" s="1"/>
      <c r="K335" s="1"/>
      <c r="L335" s="1"/>
      <c r="M335" s="11" t="s">
        <v>201</v>
      </c>
      <c r="N335" t="s">
        <v>5</v>
      </c>
      <c r="O335" s="1">
        <v>5</v>
      </c>
      <c r="P335" s="1" t="s">
        <v>215</v>
      </c>
      <c r="Q335" s="1">
        <v>120</v>
      </c>
      <c r="R335" s="8" t="s">
        <v>341</v>
      </c>
    </row>
    <row r="336" spans="6:18" x14ac:dyDescent="0.25">
      <c r="F336" t="str">
        <f>CONCATENATE(Module[[#This Row],[Voltage]],Module[[#This Row],[Mod]],Module[[#This Row],[Lens]],Module[[#This Row],[Base]])</f>
        <v>120S6B</v>
      </c>
      <c r="G336" s="8"/>
      <c r="H336" s="1" t="s">
        <v>412</v>
      </c>
      <c r="I336" s="1"/>
      <c r="J336" s="1"/>
      <c r="K336" s="1"/>
      <c r="L336" s="1"/>
      <c r="M336" s="16" t="s">
        <v>200</v>
      </c>
      <c r="N336" t="s">
        <v>5</v>
      </c>
      <c r="O336" s="1">
        <v>6</v>
      </c>
      <c r="P336" s="1" t="s">
        <v>216</v>
      </c>
      <c r="Q336" s="1">
        <v>120</v>
      </c>
      <c r="R336" s="8" t="s">
        <v>418</v>
      </c>
    </row>
    <row r="337" spans="6:18" x14ac:dyDescent="0.25">
      <c r="F337" t="str">
        <f>CONCATENATE(Module[[#This Row],[Voltage]],Module[[#This Row],[Mod]],Module[[#This Row],[Lens]],Module[[#This Row],[Base]])</f>
        <v>120S6G</v>
      </c>
      <c r="G337" s="8"/>
      <c r="H337" s="1" t="s">
        <v>412</v>
      </c>
      <c r="I337" s="1"/>
      <c r="J337" s="1"/>
      <c r="K337" s="1"/>
      <c r="L337" s="1"/>
      <c r="M337" s="11" t="s">
        <v>201</v>
      </c>
      <c r="N337" t="s">
        <v>5</v>
      </c>
      <c r="O337" s="1">
        <v>6</v>
      </c>
      <c r="P337" s="1" t="s">
        <v>216</v>
      </c>
      <c r="Q337" s="1">
        <v>120</v>
      </c>
      <c r="R337" s="8" t="s">
        <v>418</v>
      </c>
    </row>
    <row r="338" spans="6:18" x14ac:dyDescent="0.25">
      <c r="F338" t="str">
        <f>CONCATENATE(Module[[#This Row],[Voltage]],Module[[#This Row],[Mod]],Module[[#This Row],[Lens]],Module[[#This Row],[Base]])</f>
        <v>120S7B</v>
      </c>
      <c r="G338" s="8"/>
      <c r="H338" s="1" t="s">
        <v>412</v>
      </c>
      <c r="I338" s="1"/>
      <c r="J338" s="1"/>
      <c r="K338" s="1"/>
      <c r="L338" s="1"/>
      <c r="M338" s="16" t="s">
        <v>200</v>
      </c>
      <c r="N338" t="s">
        <v>5</v>
      </c>
      <c r="O338" s="1">
        <v>7</v>
      </c>
      <c r="P338" s="1" t="s">
        <v>217</v>
      </c>
      <c r="Q338" s="1">
        <v>120</v>
      </c>
      <c r="R338" s="8" t="s">
        <v>419</v>
      </c>
    </row>
    <row r="339" spans="6:18" x14ac:dyDescent="0.25">
      <c r="F339" t="str">
        <f>CONCATENATE(Module[[#This Row],[Voltage]],Module[[#This Row],[Mod]],Module[[#This Row],[Lens]],Module[[#This Row],[Base]])</f>
        <v>120S7G</v>
      </c>
      <c r="G339" s="8"/>
      <c r="H339" s="1" t="s">
        <v>412</v>
      </c>
      <c r="I339" s="1"/>
      <c r="J339" s="1"/>
      <c r="K339" s="1"/>
      <c r="L339" s="1"/>
      <c r="M339" s="11" t="s">
        <v>201</v>
      </c>
      <c r="N339" t="s">
        <v>5</v>
      </c>
      <c r="O339" s="1">
        <v>7</v>
      </c>
      <c r="P339" s="1" t="s">
        <v>217</v>
      </c>
      <c r="Q339" s="1">
        <v>120</v>
      </c>
      <c r="R339" s="8" t="s">
        <v>419</v>
      </c>
    </row>
    <row r="340" spans="6:18" x14ac:dyDescent="0.25">
      <c r="F340" t="str">
        <f>CONCATENATE(Module[[#This Row],[Voltage]],Module[[#This Row],[Mod]],Module[[#This Row],[Lens]],Module[[#This Row],[Base]])</f>
        <v>120S8B</v>
      </c>
      <c r="G340" s="8"/>
      <c r="H340" s="1" t="s">
        <v>412</v>
      </c>
      <c r="I340" s="1"/>
      <c r="J340" s="1"/>
      <c r="K340" s="1"/>
      <c r="L340" s="1"/>
      <c r="M340" s="16" t="s">
        <v>200</v>
      </c>
      <c r="N340" t="s">
        <v>5</v>
      </c>
      <c r="O340" s="1">
        <v>8</v>
      </c>
      <c r="P340" s="1" t="s">
        <v>218</v>
      </c>
      <c r="Q340" s="1">
        <v>120</v>
      </c>
      <c r="R340" s="8" t="s">
        <v>420</v>
      </c>
    </row>
    <row r="341" spans="6:18" x14ac:dyDescent="0.25">
      <c r="F341" t="str">
        <f>CONCATENATE(Module[[#This Row],[Voltage]],Module[[#This Row],[Mod]],Module[[#This Row],[Lens]],Module[[#This Row],[Base]])</f>
        <v>120S8G</v>
      </c>
      <c r="G341" s="8"/>
      <c r="H341" s="1" t="s">
        <v>412</v>
      </c>
      <c r="I341" s="1"/>
      <c r="J341" s="1"/>
      <c r="K341" s="1"/>
      <c r="L341" s="1"/>
      <c r="M341" s="11" t="s">
        <v>201</v>
      </c>
      <c r="N341" t="s">
        <v>5</v>
      </c>
      <c r="O341" s="1">
        <v>8</v>
      </c>
      <c r="P341" s="1" t="s">
        <v>218</v>
      </c>
      <c r="Q341" s="1">
        <v>120</v>
      </c>
      <c r="R341" s="8" t="s">
        <v>420</v>
      </c>
    </row>
    <row r="342" spans="6:18" x14ac:dyDescent="0.25">
      <c r="F342" t="str">
        <f>CONCATENATE(Module[[#This Row],[Voltage]],Module[[#This Row],[Mod]],Module[[#This Row],[Lens]],Module[[#This Row],[Base]])</f>
        <v>240S3B</v>
      </c>
      <c r="G342" s="8"/>
      <c r="H342" s="1" t="s">
        <v>412</v>
      </c>
      <c r="I342" s="1"/>
      <c r="J342" s="1"/>
      <c r="K342" s="1"/>
      <c r="L342" s="1"/>
      <c r="M342" s="16" t="s">
        <v>200</v>
      </c>
      <c r="N342" t="s">
        <v>5</v>
      </c>
      <c r="O342" s="1">
        <v>3</v>
      </c>
      <c r="P342" s="1" t="s">
        <v>213</v>
      </c>
      <c r="Q342" s="1">
        <v>240</v>
      </c>
      <c r="R342" s="8" t="s">
        <v>417</v>
      </c>
    </row>
    <row r="343" spans="6:18" x14ac:dyDescent="0.25">
      <c r="F343" t="str">
        <f>CONCATENATE(Module[[#This Row],[Voltage]],Module[[#This Row],[Mod]],Module[[#This Row],[Lens]],Module[[#This Row],[Base]])</f>
        <v>240S3G</v>
      </c>
      <c r="G343" s="8"/>
      <c r="H343" s="1" t="s">
        <v>412</v>
      </c>
      <c r="I343" s="1"/>
      <c r="J343" s="1"/>
      <c r="K343" s="1"/>
      <c r="L343" s="1"/>
      <c r="M343" s="11" t="s">
        <v>201</v>
      </c>
      <c r="N343" t="s">
        <v>5</v>
      </c>
      <c r="O343" s="1">
        <v>3</v>
      </c>
      <c r="P343" s="1" t="s">
        <v>213</v>
      </c>
      <c r="Q343" s="1">
        <v>240</v>
      </c>
      <c r="R343" s="8" t="s">
        <v>417</v>
      </c>
    </row>
    <row r="344" spans="6:18" x14ac:dyDescent="0.25">
      <c r="F344" t="str">
        <f>CONCATENATE(Module[[#This Row],[Voltage]],Module[[#This Row],[Mod]],Module[[#This Row],[Lens]],Module[[#This Row],[Base]])</f>
        <v>240S4B</v>
      </c>
      <c r="G344" s="8"/>
      <c r="H344" s="1" t="s">
        <v>412</v>
      </c>
      <c r="I344" s="1"/>
      <c r="J344" s="1"/>
      <c r="K344" s="1"/>
      <c r="L344" s="1"/>
      <c r="M344" s="16" t="s">
        <v>200</v>
      </c>
      <c r="N344" t="s">
        <v>5</v>
      </c>
      <c r="O344" s="1">
        <v>4</v>
      </c>
      <c r="P344" s="1" t="s">
        <v>214</v>
      </c>
      <c r="Q344" s="1">
        <v>240</v>
      </c>
      <c r="R344" s="8" t="s">
        <v>340</v>
      </c>
    </row>
    <row r="345" spans="6:18" x14ac:dyDescent="0.25">
      <c r="F345" t="str">
        <f>CONCATENATE(Module[[#This Row],[Voltage]],Module[[#This Row],[Mod]],Module[[#This Row],[Lens]],Module[[#This Row],[Base]])</f>
        <v>240S4G</v>
      </c>
      <c r="G345" s="8"/>
      <c r="H345" s="1" t="s">
        <v>412</v>
      </c>
      <c r="I345" s="1"/>
      <c r="J345" s="1"/>
      <c r="K345" s="1"/>
      <c r="L345" s="1"/>
      <c r="M345" s="11" t="s">
        <v>201</v>
      </c>
      <c r="N345" t="s">
        <v>5</v>
      </c>
      <c r="O345" s="1">
        <v>4</v>
      </c>
      <c r="P345" s="1" t="s">
        <v>214</v>
      </c>
      <c r="Q345" s="1">
        <v>240</v>
      </c>
      <c r="R345" s="8" t="s">
        <v>340</v>
      </c>
    </row>
    <row r="346" spans="6:18" x14ac:dyDescent="0.25">
      <c r="F346" t="str">
        <f>CONCATENATE(Module[[#This Row],[Voltage]],Module[[#This Row],[Mod]],Module[[#This Row],[Lens]],Module[[#This Row],[Base]])</f>
        <v>240S5B</v>
      </c>
      <c r="G346" s="8"/>
      <c r="H346" s="1" t="s">
        <v>412</v>
      </c>
      <c r="I346" s="1"/>
      <c r="J346" s="1"/>
      <c r="K346" s="1"/>
      <c r="L346" s="1"/>
      <c r="M346" s="16" t="s">
        <v>200</v>
      </c>
      <c r="N346" t="s">
        <v>5</v>
      </c>
      <c r="O346" s="1">
        <v>5</v>
      </c>
      <c r="P346" s="1" t="s">
        <v>215</v>
      </c>
      <c r="Q346" s="1">
        <v>240</v>
      </c>
      <c r="R346" s="8" t="s">
        <v>341</v>
      </c>
    </row>
    <row r="347" spans="6:18" x14ac:dyDescent="0.25">
      <c r="F347" t="str">
        <f>CONCATENATE(Module[[#This Row],[Voltage]],Module[[#This Row],[Mod]],Module[[#This Row],[Lens]],Module[[#This Row],[Base]])</f>
        <v>240S5G</v>
      </c>
      <c r="G347" s="8"/>
      <c r="H347" s="1" t="s">
        <v>412</v>
      </c>
      <c r="I347" s="1"/>
      <c r="J347" s="1"/>
      <c r="K347" s="1"/>
      <c r="L347" s="1"/>
      <c r="M347" s="11" t="s">
        <v>201</v>
      </c>
      <c r="N347" t="s">
        <v>5</v>
      </c>
      <c r="O347" s="1">
        <v>5</v>
      </c>
      <c r="P347" s="1" t="s">
        <v>215</v>
      </c>
      <c r="Q347" s="1">
        <v>240</v>
      </c>
      <c r="R347" s="8" t="s">
        <v>341</v>
      </c>
    </row>
    <row r="348" spans="6:18" x14ac:dyDescent="0.25">
      <c r="F348" t="str">
        <f>CONCATENATE(Module[[#This Row],[Voltage]],Module[[#This Row],[Mod]],Module[[#This Row],[Lens]],Module[[#This Row],[Base]])</f>
        <v>240S6B</v>
      </c>
      <c r="G348" s="8"/>
      <c r="H348" s="1" t="s">
        <v>412</v>
      </c>
      <c r="I348" s="1"/>
      <c r="J348" s="1"/>
      <c r="K348" s="1"/>
      <c r="L348" s="1"/>
      <c r="M348" s="16" t="s">
        <v>200</v>
      </c>
      <c r="N348" t="s">
        <v>5</v>
      </c>
      <c r="O348" s="1">
        <v>6</v>
      </c>
      <c r="P348" s="1" t="s">
        <v>216</v>
      </c>
      <c r="Q348" s="1">
        <v>240</v>
      </c>
      <c r="R348" s="8" t="s">
        <v>418</v>
      </c>
    </row>
    <row r="349" spans="6:18" x14ac:dyDescent="0.25">
      <c r="F349" t="str">
        <f>CONCATENATE(Module[[#This Row],[Voltage]],Module[[#This Row],[Mod]],Module[[#This Row],[Lens]],Module[[#This Row],[Base]])</f>
        <v>240S6G</v>
      </c>
      <c r="G349" s="8"/>
      <c r="H349" s="1" t="s">
        <v>412</v>
      </c>
      <c r="I349" s="1"/>
      <c r="J349" s="1"/>
      <c r="K349" s="1"/>
      <c r="L349" s="1"/>
      <c r="M349" s="11" t="s">
        <v>201</v>
      </c>
      <c r="N349" t="s">
        <v>5</v>
      </c>
      <c r="O349" s="1">
        <v>6</v>
      </c>
      <c r="P349" s="1" t="s">
        <v>216</v>
      </c>
      <c r="Q349" s="1">
        <v>240</v>
      </c>
      <c r="R349" s="8" t="s">
        <v>418</v>
      </c>
    </row>
    <row r="350" spans="6:18" x14ac:dyDescent="0.25">
      <c r="F350" t="str">
        <f>CONCATENATE(Module[[#This Row],[Voltage]],Module[[#This Row],[Mod]],Module[[#This Row],[Lens]],Module[[#This Row],[Base]])</f>
        <v>240S7B</v>
      </c>
      <c r="G350" s="8"/>
      <c r="H350" s="1" t="s">
        <v>412</v>
      </c>
      <c r="I350" s="1"/>
      <c r="J350" s="1"/>
      <c r="K350" s="1"/>
      <c r="L350" s="1"/>
      <c r="M350" s="16" t="s">
        <v>200</v>
      </c>
      <c r="N350" t="s">
        <v>5</v>
      </c>
      <c r="O350" s="1">
        <v>7</v>
      </c>
      <c r="P350" s="1" t="s">
        <v>217</v>
      </c>
      <c r="Q350" s="1">
        <v>240</v>
      </c>
      <c r="R350" s="8" t="s">
        <v>419</v>
      </c>
    </row>
    <row r="351" spans="6:18" x14ac:dyDescent="0.25">
      <c r="F351" t="str">
        <f>CONCATENATE(Module[[#This Row],[Voltage]],Module[[#This Row],[Mod]],Module[[#This Row],[Lens]],Module[[#This Row],[Base]])</f>
        <v>240S7G</v>
      </c>
      <c r="G351" s="8"/>
      <c r="H351" s="1" t="s">
        <v>412</v>
      </c>
      <c r="I351" s="1"/>
      <c r="J351" s="1"/>
      <c r="K351" s="1"/>
      <c r="L351" s="1"/>
      <c r="M351" s="11" t="s">
        <v>201</v>
      </c>
      <c r="N351" t="s">
        <v>5</v>
      </c>
      <c r="O351" s="1">
        <v>7</v>
      </c>
      <c r="P351" s="1" t="s">
        <v>217</v>
      </c>
      <c r="Q351" s="1">
        <v>240</v>
      </c>
      <c r="R351" s="8" t="s">
        <v>419</v>
      </c>
    </row>
    <row r="352" spans="6:18" x14ac:dyDescent="0.25">
      <c r="F352" t="str">
        <f>CONCATENATE(Module[[#This Row],[Voltage]],Module[[#This Row],[Mod]],Module[[#This Row],[Lens]],Module[[#This Row],[Base]])</f>
        <v>240S8B</v>
      </c>
      <c r="G352" s="8"/>
      <c r="H352" s="1" t="s">
        <v>412</v>
      </c>
      <c r="I352" s="1"/>
      <c r="J352" s="1"/>
      <c r="K352" s="1"/>
      <c r="L352" s="1"/>
      <c r="M352" s="16" t="s">
        <v>200</v>
      </c>
      <c r="N352" t="s">
        <v>5</v>
      </c>
      <c r="O352" s="1">
        <v>8</v>
      </c>
      <c r="P352" s="1" t="s">
        <v>218</v>
      </c>
      <c r="Q352" s="1">
        <v>240</v>
      </c>
      <c r="R352" s="8" t="s">
        <v>420</v>
      </c>
    </row>
    <row r="353" spans="6:18" x14ac:dyDescent="0.25">
      <c r="F353" t="str">
        <f>CONCATENATE(Module[[#This Row],[Voltage]],Module[[#This Row],[Mod]],Module[[#This Row],[Lens]],Module[[#This Row],[Base]])</f>
        <v>240S8G</v>
      </c>
      <c r="G353" s="8"/>
      <c r="H353" s="1" t="s">
        <v>412</v>
      </c>
      <c r="I353" s="1"/>
      <c r="J353" s="1"/>
      <c r="K353" s="1"/>
      <c r="L353" s="1"/>
      <c r="M353" s="11" t="s">
        <v>201</v>
      </c>
      <c r="N353" t="s">
        <v>5</v>
      </c>
      <c r="O353" s="1">
        <v>8</v>
      </c>
      <c r="P353" s="1" t="s">
        <v>218</v>
      </c>
      <c r="Q353" s="1">
        <v>240</v>
      </c>
      <c r="R353" s="8" t="s">
        <v>420</v>
      </c>
    </row>
    <row r="354" spans="6:18" x14ac:dyDescent="0.25">
      <c r="F354" t="str">
        <f>CONCATENATE(Module[[#This Row],[Voltage]],Module[[#This Row],[Mod]],Module[[#This Row],[Lens]],Module[[#This Row],[Base]])</f>
        <v>12Y3B</v>
      </c>
      <c r="G354">
        <f>Module[[#This Row],[Mod$]]+Module[[#This Row],[Bulb$]]</f>
        <v>190.79</v>
      </c>
      <c r="H354" s="1" t="s">
        <v>442</v>
      </c>
      <c r="I354" s="8">
        <v>750006900</v>
      </c>
      <c r="J354">
        <f>VLOOKUP(Module[[#This Row],[Module'#]],Components!$A:$D,4,FALSE)</f>
        <v>55.59</v>
      </c>
      <c r="K354" s="12">
        <v>893006404</v>
      </c>
      <c r="L354">
        <f>VLOOKUP(Module[[#This Row],[Bulb'#]],Components!$A:$D,4,FALSE)</f>
        <v>135.19999999999999</v>
      </c>
      <c r="M354" s="11" t="s">
        <v>200</v>
      </c>
      <c r="N354" t="s">
        <v>208</v>
      </c>
      <c r="O354" s="1">
        <v>3</v>
      </c>
      <c r="P354" s="1" t="s">
        <v>213</v>
      </c>
      <c r="Q354" s="1">
        <v>12</v>
      </c>
      <c r="R354" s="1" t="str">
        <f>CONCATENATE(Module[[#This Row],[Mod]],Module[[#This Row],[Lens]])</f>
        <v>Y3</v>
      </c>
    </row>
    <row r="355" spans="6:18" x14ac:dyDescent="0.25">
      <c r="F355" t="str">
        <f>CONCATENATE(Module[[#This Row],[Voltage]],Module[[#This Row],[Mod]],Module[[#This Row],[Lens]],Module[[#This Row],[Base]])</f>
        <v>12Y3G</v>
      </c>
      <c r="G355">
        <f>Module[[#This Row],[Mod$]]+Module[[#This Row],[Bulb$]]</f>
        <v>190.79</v>
      </c>
      <c r="H355" s="1" t="s">
        <v>442</v>
      </c>
      <c r="I355" s="8">
        <v>750006900</v>
      </c>
      <c r="J355">
        <f>VLOOKUP(Module[[#This Row],[Module'#]],Components!$A:$D,4,FALSE)</f>
        <v>55.59</v>
      </c>
      <c r="K355" s="12">
        <v>893006404</v>
      </c>
      <c r="L355">
        <f>VLOOKUP(Module[[#This Row],[Bulb'#]],Components!$A:$D,4,FALSE)</f>
        <v>135.19999999999999</v>
      </c>
      <c r="M355" s="11" t="s">
        <v>201</v>
      </c>
      <c r="N355" t="s">
        <v>208</v>
      </c>
      <c r="O355" s="1">
        <v>3</v>
      </c>
      <c r="P355" s="1" t="s">
        <v>213</v>
      </c>
      <c r="Q355" s="1">
        <v>12</v>
      </c>
      <c r="R355" s="1" t="str">
        <f>CONCATENATE(Module[[#This Row],[Mod]],Module[[#This Row],[Lens]])</f>
        <v>Y3</v>
      </c>
    </row>
    <row r="356" spans="6:18" x14ac:dyDescent="0.25">
      <c r="F356" t="str">
        <f>CONCATENATE(Module[[#This Row],[Voltage]],Module[[#This Row],[Mod]],Module[[#This Row],[Lens]],Module[[#This Row],[Base]])</f>
        <v>12Y4B</v>
      </c>
      <c r="G356">
        <f>Module[[#This Row],[Mod$]]+Module[[#This Row],[Bulb$]]</f>
        <v>190.79</v>
      </c>
      <c r="H356" s="1" t="s">
        <v>448</v>
      </c>
      <c r="I356" s="8">
        <v>750002900</v>
      </c>
      <c r="J356">
        <f>VLOOKUP(Module[[#This Row],[Module'#]],Components!$A:$D,4,FALSE)</f>
        <v>55.59</v>
      </c>
      <c r="K356" s="12">
        <v>893002404</v>
      </c>
      <c r="L356">
        <f>VLOOKUP(Module[[#This Row],[Bulb'#]],Components!$A:$D,4,FALSE)</f>
        <v>135.19999999999999</v>
      </c>
      <c r="M356" s="11" t="s">
        <v>200</v>
      </c>
      <c r="N356" t="s">
        <v>208</v>
      </c>
      <c r="O356" s="1">
        <v>4</v>
      </c>
      <c r="P356" s="1" t="s">
        <v>214</v>
      </c>
      <c r="Q356" s="1">
        <v>12</v>
      </c>
      <c r="R356" s="1" t="str">
        <f>CONCATENATE(Module[[#This Row],[Mod]],Module[[#This Row],[Lens]])</f>
        <v>Y4</v>
      </c>
    </row>
    <row r="357" spans="6:18" x14ac:dyDescent="0.25">
      <c r="F357" t="str">
        <f>CONCATENATE(Module[[#This Row],[Voltage]],Module[[#This Row],[Mod]],Module[[#This Row],[Lens]],Module[[#This Row],[Base]])</f>
        <v>12Y4G</v>
      </c>
      <c r="G357">
        <f>Module[[#This Row],[Mod$]]+Module[[#This Row],[Bulb$]]</f>
        <v>190.79</v>
      </c>
      <c r="H357" s="1" t="s">
        <v>448</v>
      </c>
      <c r="I357" s="8">
        <v>750002900</v>
      </c>
      <c r="J357">
        <f>VLOOKUP(Module[[#This Row],[Module'#]],Components!$A:$D,4,FALSE)</f>
        <v>55.59</v>
      </c>
      <c r="K357" s="12">
        <v>893002404</v>
      </c>
      <c r="L357">
        <f>VLOOKUP(Module[[#This Row],[Bulb'#]],Components!$A:$D,4,FALSE)</f>
        <v>135.19999999999999</v>
      </c>
      <c r="M357" s="11" t="s">
        <v>201</v>
      </c>
      <c r="N357" t="s">
        <v>208</v>
      </c>
      <c r="O357" s="1">
        <v>4</v>
      </c>
      <c r="P357" s="1" t="s">
        <v>214</v>
      </c>
      <c r="Q357" s="1">
        <v>12</v>
      </c>
      <c r="R357" s="1" t="str">
        <f>CONCATENATE(Module[[#This Row],[Mod]],Module[[#This Row],[Lens]])</f>
        <v>Y4</v>
      </c>
    </row>
    <row r="358" spans="6:18" x14ac:dyDescent="0.25">
      <c r="F358" t="str">
        <f>CONCATENATE(Module[[#This Row],[Voltage]],Module[[#This Row],[Mod]],Module[[#This Row],[Lens]],Module[[#This Row],[Base]])</f>
        <v>12Y5B</v>
      </c>
      <c r="G358">
        <f>Module[[#This Row],[Mod$]]+Module[[#This Row],[Bulb$]]</f>
        <v>190.79</v>
      </c>
      <c r="H358" s="1" t="s">
        <v>422</v>
      </c>
      <c r="I358" s="8">
        <v>750001900</v>
      </c>
      <c r="J358">
        <f>VLOOKUP(Module[[#This Row],[Module'#]],Components!$A:$D,4,FALSE)</f>
        <v>55.59</v>
      </c>
      <c r="K358" s="12">
        <v>893001404</v>
      </c>
      <c r="L358">
        <f>VLOOKUP(Module[[#This Row],[Bulb'#]],Components!$A:$D,4,FALSE)</f>
        <v>135.19999999999999</v>
      </c>
      <c r="M358" s="11" t="s">
        <v>200</v>
      </c>
      <c r="N358" t="s">
        <v>208</v>
      </c>
      <c r="O358" s="1">
        <v>5</v>
      </c>
      <c r="P358" s="1" t="s">
        <v>215</v>
      </c>
      <c r="Q358" s="1">
        <v>12</v>
      </c>
      <c r="R358" s="1" t="str">
        <f>CONCATENATE(Module[[#This Row],[Mod]],Module[[#This Row],[Lens]])</f>
        <v>Y5</v>
      </c>
    </row>
    <row r="359" spans="6:18" x14ac:dyDescent="0.25">
      <c r="F359" t="str">
        <f>CONCATENATE(Module[[#This Row],[Voltage]],Module[[#This Row],[Mod]],Module[[#This Row],[Lens]],Module[[#This Row],[Base]])</f>
        <v>12Y5G</v>
      </c>
      <c r="G359">
        <f>Module[[#This Row],[Mod$]]+Module[[#This Row],[Bulb$]]</f>
        <v>190.79</v>
      </c>
      <c r="H359" s="1" t="s">
        <v>422</v>
      </c>
      <c r="I359" s="8">
        <v>750001900</v>
      </c>
      <c r="J359">
        <f>VLOOKUP(Module[[#This Row],[Module'#]],Components!$A:$D,4,FALSE)</f>
        <v>55.59</v>
      </c>
      <c r="K359" s="12">
        <v>893001404</v>
      </c>
      <c r="L359">
        <f>VLOOKUP(Module[[#This Row],[Bulb'#]],Components!$A:$D,4,FALSE)</f>
        <v>135.19999999999999</v>
      </c>
      <c r="M359" s="11" t="s">
        <v>201</v>
      </c>
      <c r="N359" t="s">
        <v>208</v>
      </c>
      <c r="O359" s="1">
        <v>5</v>
      </c>
      <c r="P359" s="1" t="s">
        <v>215</v>
      </c>
      <c r="Q359" s="1">
        <v>12</v>
      </c>
      <c r="R359" s="1" t="str">
        <f>CONCATENATE(Module[[#This Row],[Mod]],Module[[#This Row],[Lens]])</f>
        <v>Y5</v>
      </c>
    </row>
    <row r="360" spans="6:18" x14ac:dyDescent="0.25">
      <c r="F360" t="str">
        <f>CONCATENATE(Module[[#This Row],[Voltage]],Module[[#This Row],[Mod]],Module[[#This Row],[Lens]],Module[[#This Row],[Base]])</f>
        <v>12Y6B</v>
      </c>
      <c r="G360">
        <f>Module[[#This Row],[Mod$]]+Module[[#This Row],[Bulb$]]</f>
        <v>190.79</v>
      </c>
      <c r="H360" s="1" t="s">
        <v>430</v>
      </c>
      <c r="I360" s="8">
        <v>750005900</v>
      </c>
      <c r="J360">
        <f>VLOOKUP(Module[[#This Row],[Module'#]],Components!$A:$D,4,FALSE)</f>
        <v>55.59</v>
      </c>
      <c r="K360" s="12">
        <v>893005404</v>
      </c>
      <c r="L360">
        <f>VLOOKUP(Module[[#This Row],[Bulb'#]],Components!$A:$D,4,FALSE)</f>
        <v>135.19999999999999</v>
      </c>
      <c r="M360" s="11" t="s">
        <v>200</v>
      </c>
      <c r="N360" t="s">
        <v>208</v>
      </c>
      <c r="O360" s="1">
        <v>6</v>
      </c>
      <c r="P360" s="1" t="s">
        <v>216</v>
      </c>
      <c r="Q360" s="1">
        <v>12</v>
      </c>
      <c r="R360" s="1" t="str">
        <f>CONCATENATE(Module[[#This Row],[Mod]],Module[[#This Row],[Lens]])</f>
        <v>Y6</v>
      </c>
    </row>
    <row r="361" spans="6:18" x14ac:dyDescent="0.25">
      <c r="F361" t="str">
        <f>CONCATENATE(Module[[#This Row],[Voltage]],Module[[#This Row],[Mod]],Module[[#This Row],[Lens]],Module[[#This Row],[Base]])</f>
        <v>12Y6G</v>
      </c>
      <c r="G361">
        <f>Module[[#This Row],[Mod$]]+Module[[#This Row],[Bulb$]]</f>
        <v>190.79</v>
      </c>
      <c r="H361" s="1" t="s">
        <v>430</v>
      </c>
      <c r="I361" s="8">
        <v>750005900</v>
      </c>
      <c r="J361">
        <f>VLOOKUP(Module[[#This Row],[Module'#]],Components!$A:$D,4,FALSE)</f>
        <v>55.59</v>
      </c>
      <c r="K361" s="12">
        <v>893005404</v>
      </c>
      <c r="L361">
        <f>VLOOKUP(Module[[#This Row],[Bulb'#]],Components!$A:$D,4,FALSE)</f>
        <v>135.19999999999999</v>
      </c>
      <c r="M361" s="11" t="s">
        <v>201</v>
      </c>
      <c r="N361" t="s">
        <v>208</v>
      </c>
      <c r="O361" s="1">
        <v>6</v>
      </c>
      <c r="P361" s="1" t="s">
        <v>216</v>
      </c>
      <c r="Q361" s="1">
        <v>12</v>
      </c>
      <c r="R361" s="1" t="str">
        <f>CONCATENATE(Module[[#This Row],[Mod]],Module[[#This Row],[Lens]])</f>
        <v>Y6</v>
      </c>
    </row>
    <row r="362" spans="6:18" x14ac:dyDescent="0.25">
      <c r="F362" t="str">
        <f>CONCATENATE(Module[[#This Row],[Voltage]],Module[[#This Row],[Mod]],Module[[#This Row],[Lens]],Module[[#This Row],[Base]])</f>
        <v>12Y7B</v>
      </c>
      <c r="G362" s="1">
        <f>Module[[#This Row],[Mod$]]+Module[[#This Row],[Bulb$]]</f>
        <v>190.79</v>
      </c>
      <c r="H362" s="1" t="s">
        <v>436</v>
      </c>
      <c r="I362" s="8">
        <v>750004900</v>
      </c>
      <c r="J362" s="1">
        <f>VLOOKUP(Module[[#This Row],[Module'#]],Components!$A:$D,4,FALSE)</f>
        <v>55.59</v>
      </c>
      <c r="K362" s="12">
        <v>893004404</v>
      </c>
      <c r="L362">
        <f>VLOOKUP(Module[[#This Row],[Bulb'#]],Components!$A:$D,4,FALSE)</f>
        <v>135.19999999999999</v>
      </c>
      <c r="M362" s="11" t="s">
        <v>200</v>
      </c>
      <c r="N362" s="8" t="s">
        <v>208</v>
      </c>
      <c r="O362" s="1">
        <v>7</v>
      </c>
      <c r="P362" s="1" t="s">
        <v>217</v>
      </c>
      <c r="Q362" s="1">
        <v>12</v>
      </c>
      <c r="R362" s="1" t="str">
        <f>CONCATENATE(Module[[#This Row],[Mod]],Module[[#This Row],[Lens]])</f>
        <v>Y7</v>
      </c>
    </row>
    <row r="363" spans="6:18" x14ac:dyDescent="0.25">
      <c r="F363" t="str">
        <f>CONCATENATE(Module[[#This Row],[Voltage]],Module[[#This Row],[Mod]],Module[[#This Row],[Lens]],Module[[#This Row],[Base]])</f>
        <v>12Y7G</v>
      </c>
      <c r="G363" s="1">
        <f>Module[[#This Row],[Mod$]]+Module[[#This Row],[Bulb$]]</f>
        <v>190.79</v>
      </c>
      <c r="H363" s="1" t="s">
        <v>436</v>
      </c>
      <c r="I363" s="8">
        <v>750004900</v>
      </c>
      <c r="J363" s="1">
        <f>VLOOKUP(Module[[#This Row],[Module'#]],Components!$A:$D,4,FALSE)</f>
        <v>55.59</v>
      </c>
      <c r="K363" s="12">
        <v>893004404</v>
      </c>
      <c r="L363">
        <f>VLOOKUP(Module[[#This Row],[Bulb'#]],Components!$A:$D,4,FALSE)</f>
        <v>135.19999999999999</v>
      </c>
      <c r="M363" s="11" t="s">
        <v>201</v>
      </c>
      <c r="N363" s="8" t="s">
        <v>208</v>
      </c>
      <c r="O363" s="1">
        <v>7</v>
      </c>
      <c r="P363" s="1" t="s">
        <v>217</v>
      </c>
      <c r="Q363" s="1">
        <v>12</v>
      </c>
      <c r="R363" s="1" t="str">
        <f>CONCATENATE(Module[[#This Row],[Mod]],Module[[#This Row],[Lens]])</f>
        <v>Y7</v>
      </c>
    </row>
    <row r="364" spans="6:18" x14ac:dyDescent="0.25">
      <c r="F364" t="str">
        <f>CONCATENATE(Module[[#This Row],[Voltage]],Module[[#This Row],[Mod]],Module[[#This Row],[Lens]],Module[[#This Row],[Base]])</f>
        <v>12Y8B</v>
      </c>
      <c r="G364" s="1">
        <f>Module[[#This Row],[Mod$]]+Module[[#This Row],[Bulb$]]</f>
        <v>190.79</v>
      </c>
      <c r="H364" s="1" t="s">
        <v>456</v>
      </c>
      <c r="I364" s="8">
        <v>750007900</v>
      </c>
      <c r="J364" s="1">
        <f>VLOOKUP(Module[[#This Row],[Module'#]],Components!$A:$D,4,FALSE)</f>
        <v>55.59</v>
      </c>
      <c r="K364" s="12">
        <v>893007404</v>
      </c>
      <c r="L364">
        <f>VLOOKUP(Module[[#This Row],[Bulb'#]],Components!$A:$D,4,FALSE)</f>
        <v>135.19999999999999</v>
      </c>
      <c r="M364" s="11" t="s">
        <v>200</v>
      </c>
      <c r="N364" s="8" t="s">
        <v>208</v>
      </c>
      <c r="O364" s="1">
        <v>8</v>
      </c>
      <c r="P364" s="1" t="s">
        <v>218</v>
      </c>
      <c r="Q364" s="1">
        <v>12</v>
      </c>
      <c r="R364" s="1" t="str">
        <f>CONCATENATE(Module[[#This Row],[Mod]],Module[[#This Row],[Lens]])</f>
        <v>Y8</v>
      </c>
    </row>
    <row r="365" spans="6:18" x14ac:dyDescent="0.25">
      <c r="F365" t="str">
        <f>CONCATENATE(Module[[#This Row],[Voltage]],Module[[#This Row],[Mod]],Module[[#This Row],[Lens]],Module[[#This Row],[Base]])</f>
        <v>12Y8G</v>
      </c>
      <c r="G365" s="1">
        <f>Module[[#This Row],[Mod$]]+Module[[#This Row],[Bulb$]]</f>
        <v>190.79</v>
      </c>
      <c r="H365" s="1" t="s">
        <v>456</v>
      </c>
      <c r="I365" s="8">
        <v>750007900</v>
      </c>
      <c r="J365" s="1">
        <f>VLOOKUP(Module[[#This Row],[Module'#]],Components!$A:$D,4,FALSE)</f>
        <v>55.59</v>
      </c>
      <c r="K365" s="12">
        <v>893007404</v>
      </c>
      <c r="L365">
        <f>VLOOKUP(Module[[#This Row],[Bulb'#]],Components!$A:$D,4,FALSE)</f>
        <v>135.19999999999999</v>
      </c>
      <c r="M365" s="11" t="s">
        <v>201</v>
      </c>
      <c r="N365" s="8" t="s">
        <v>208</v>
      </c>
      <c r="O365" s="1">
        <v>8</v>
      </c>
      <c r="P365" s="1" t="s">
        <v>218</v>
      </c>
      <c r="Q365" s="1">
        <v>12</v>
      </c>
      <c r="R365" s="1" t="str">
        <f>CONCATENATE(Module[[#This Row],[Mod]],Module[[#This Row],[Lens]])</f>
        <v>Y8</v>
      </c>
    </row>
    <row r="366" spans="6:18" x14ac:dyDescent="0.25">
      <c r="F366" t="str">
        <f>CONCATENATE(Module[[#This Row],[Voltage]],Module[[#This Row],[Mod]],Module[[#This Row],[Lens]],Module[[#This Row],[Base]])</f>
        <v>24Y3B</v>
      </c>
      <c r="G366">
        <f>Module[[#This Row],[Mod$]]+Module[[#This Row],[Bulb$]]</f>
        <v>190.79</v>
      </c>
      <c r="H366" s="1" t="s">
        <v>442</v>
      </c>
      <c r="I366" s="8">
        <v>750006900</v>
      </c>
      <c r="J366">
        <f>VLOOKUP(Module[[#This Row],[Module'#]],Components!$A:$D,4,FALSE)</f>
        <v>55.59</v>
      </c>
      <c r="K366" s="12">
        <v>893006405</v>
      </c>
      <c r="L366">
        <f>VLOOKUP(Module[[#This Row],[Bulb'#]],Components!$A:$D,4,FALSE)</f>
        <v>135.19999999999999</v>
      </c>
      <c r="M366" s="11" t="s">
        <v>200</v>
      </c>
      <c r="N366" t="s">
        <v>208</v>
      </c>
      <c r="O366" s="1">
        <v>3</v>
      </c>
      <c r="P366" s="1" t="s">
        <v>213</v>
      </c>
      <c r="Q366" s="1">
        <v>24</v>
      </c>
      <c r="R366" s="1" t="str">
        <f>CONCATENATE(Module[[#This Row],[Mod]],Module[[#This Row],[Lens]])</f>
        <v>Y3</v>
      </c>
    </row>
    <row r="367" spans="6:18" x14ac:dyDescent="0.25">
      <c r="F367" t="str">
        <f>CONCATENATE(Module[[#This Row],[Voltage]],Module[[#This Row],[Mod]],Module[[#This Row],[Lens]],Module[[#This Row],[Base]])</f>
        <v>24Y3G</v>
      </c>
      <c r="G367">
        <f>Module[[#This Row],[Mod$]]+Module[[#This Row],[Bulb$]]</f>
        <v>190.79</v>
      </c>
      <c r="H367" s="1" t="s">
        <v>442</v>
      </c>
      <c r="I367" s="8">
        <v>750006900</v>
      </c>
      <c r="J367">
        <f>VLOOKUP(Module[[#This Row],[Module'#]],Components!$A:$D,4,FALSE)</f>
        <v>55.59</v>
      </c>
      <c r="K367" s="12">
        <v>893006405</v>
      </c>
      <c r="L367">
        <f>VLOOKUP(Module[[#This Row],[Bulb'#]],Components!$A:$D,4,FALSE)</f>
        <v>135.19999999999999</v>
      </c>
      <c r="M367" s="11" t="s">
        <v>201</v>
      </c>
      <c r="N367" t="s">
        <v>208</v>
      </c>
      <c r="O367" s="1">
        <v>3</v>
      </c>
      <c r="P367" s="1" t="s">
        <v>213</v>
      </c>
      <c r="Q367" s="1">
        <v>24</v>
      </c>
      <c r="R367" s="1" t="str">
        <f>CONCATENATE(Module[[#This Row],[Mod]],Module[[#This Row],[Lens]])</f>
        <v>Y3</v>
      </c>
    </row>
    <row r="368" spans="6:18" x14ac:dyDescent="0.25">
      <c r="F368" t="str">
        <f>CONCATENATE(Module[[#This Row],[Voltage]],Module[[#This Row],[Mod]],Module[[#This Row],[Lens]],Module[[#This Row],[Base]])</f>
        <v>24Y4B</v>
      </c>
      <c r="G368">
        <f>Module[[#This Row],[Mod$]]+Module[[#This Row],[Bulb$]]</f>
        <v>190.79</v>
      </c>
      <c r="H368" s="1" t="s">
        <v>448</v>
      </c>
      <c r="I368" s="8">
        <v>750002900</v>
      </c>
      <c r="J368">
        <f>VLOOKUP(Module[[#This Row],[Module'#]],Components!$A:$D,4,FALSE)</f>
        <v>55.59</v>
      </c>
      <c r="K368" s="12">
        <v>893002405</v>
      </c>
      <c r="L368">
        <f>VLOOKUP(Module[[#This Row],[Bulb'#]],Components!$A:$D,4,FALSE)</f>
        <v>135.19999999999999</v>
      </c>
      <c r="M368" s="11" t="s">
        <v>200</v>
      </c>
      <c r="N368" t="s">
        <v>208</v>
      </c>
      <c r="O368" s="1">
        <v>4</v>
      </c>
      <c r="P368" s="1" t="s">
        <v>214</v>
      </c>
      <c r="Q368" s="1">
        <v>24</v>
      </c>
      <c r="R368" s="1" t="str">
        <f>CONCATENATE(Module[[#This Row],[Mod]],Module[[#This Row],[Lens]])</f>
        <v>Y4</v>
      </c>
    </row>
    <row r="369" spans="6:18" x14ac:dyDescent="0.25">
      <c r="F369" t="str">
        <f>CONCATENATE(Module[[#This Row],[Voltage]],Module[[#This Row],[Mod]],Module[[#This Row],[Lens]],Module[[#This Row],[Base]])</f>
        <v>24Y4G</v>
      </c>
      <c r="G369">
        <f>Module[[#This Row],[Mod$]]+Module[[#This Row],[Bulb$]]</f>
        <v>190.79</v>
      </c>
      <c r="H369" s="1" t="s">
        <v>448</v>
      </c>
      <c r="I369" s="8">
        <v>750002900</v>
      </c>
      <c r="J369">
        <f>VLOOKUP(Module[[#This Row],[Module'#]],Components!$A:$D,4,FALSE)</f>
        <v>55.59</v>
      </c>
      <c r="K369" s="12">
        <v>893002405</v>
      </c>
      <c r="L369">
        <f>VLOOKUP(Module[[#This Row],[Bulb'#]],Components!$A:$D,4,FALSE)</f>
        <v>135.19999999999999</v>
      </c>
      <c r="M369" s="11" t="s">
        <v>201</v>
      </c>
      <c r="N369" t="s">
        <v>208</v>
      </c>
      <c r="O369" s="1">
        <v>4</v>
      </c>
      <c r="P369" s="1" t="s">
        <v>214</v>
      </c>
      <c r="Q369" s="1">
        <v>24</v>
      </c>
      <c r="R369" s="1" t="str">
        <f>CONCATENATE(Module[[#This Row],[Mod]],Module[[#This Row],[Lens]])</f>
        <v>Y4</v>
      </c>
    </row>
    <row r="370" spans="6:18" x14ac:dyDescent="0.25">
      <c r="F370" t="str">
        <f>CONCATENATE(Module[[#This Row],[Voltage]],Module[[#This Row],[Mod]],Module[[#This Row],[Lens]],Module[[#This Row],[Base]])</f>
        <v>24Y5B</v>
      </c>
      <c r="G370">
        <f>Module[[#This Row],[Mod$]]+Module[[#This Row],[Bulb$]]</f>
        <v>190.79</v>
      </c>
      <c r="H370" s="1" t="s">
        <v>422</v>
      </c>
      <c r="I370" s="8">
        <v>750001900</v>
      </c>
      <c r="J370">
        <f>VLOOKUP(Module[[#This Row],[Module'#]],Components!$A:$D,4,FALSE)</f>
        <v>55.59</v>
      </c>
      <c r="K370" s="12">
        <v>893001405</v>
      </c>
      <c r="L370">
        <f>VLOOKUP(Module[[#This Row],[Bulb'#]],Components!$A:$D,4,FALSE)</f>
        <v>135.19999999999999</v>
      </c>
      <c r="M370" s="11" t="s">
        <v>200</v>
      </c>
      <c r="N370" t="s">
        <v>208</v>
      </c>
      <c r="O370" s="1">
        <v>5</v>
      </c>
      <c r="P370" s="1" t="s">
        <v>215</v>
      </c>
      <c r="Q370" s="1">
        <v>24</v>
      </c>
      <c r="R370" s="1" t="str">
        <f>CONCATENATE(Module[[#This Row],[Mod]],Module[[#This Row],[Lens]])</f>
        <v>Y5</v>
      </c>
    </row>
    <row r="371" spans="6:18" x14ac:dyDescent="0.25">
      <c r="F371" t="str">
        <f>CONCATENATE(Module[[#This Row],[Voltage]],Module[[#This Row],[Mod]],Module[[#This Row],[Lens]],Module[[#This Row],[Base]])</f>
        <v>24Y5G</v>
      </c>
      <c r="G371">
        <f>Module[[#This Row],[Mod$]]+Module[[#This Row],[Bulb$]]</f>
        <v>190.79</v>
      </c>
      <c r="H371" s="1" t="s">
        <v>422</v>
      </c>
      <c r="I371" s="8">
        <v>750001900</v>
      </c>
      <c r="J371">
        <f>VLOOKUP(Module[[#This Row],[Module'#]],Components!$A:$D,4,FALSE)</f>
        <v>55.59</v>
      </c>
      <c r="K371" s="12">
        <v>893001405</v>
      </c>
      <c r="L371">
        <f>VLOOKUP(Module[[#This Row],[Bulb'#]],Components!$A:$D,4,FALSE)</f>
        <v>135.19999999999999</v>
      </c>
      <c r="M371" s="11" t="s">
        <v>201</v>
      </c>
      <c r="N371" t="s">
        <v>208</v>
      </c>
      <c r="O371" s="1">
        <v>5</v>
      </c>
      <c r="P371" s="1" t="s">
        <v>215</v>
      </c>
      <c r="Q371" s="1">
        <v>24</v>
      </c>
      <c r="R371" s="1" t="str">
        <f>CONCATENATE(Module[[#This Row],[Mod]],Module[[#This Row],[Lens]])</f>
        <v>Y5</v>
      </c>
    </row>
    <row r="372" spans="6:18" x14ac:dyDescent="0.25">
      <c r="F372" t="str">
        <f>CONCATENATE(Module[[#This Row],[Voltage]],Module[[#This Row],[Mod]],Module[[#This Row],[Lens]],Module[[#This Row],[Base]])</f>
        <v>24Y6B</v>
      </c>
      <c r="G372">
        <f>Module[[#This Row],[Mod$]]+Module[[#This Row],[Bulb$]]</f>
        <v>190.79</v>
      </c>
      <c r="H372" s="1" t="s">
        <v>430</v>
      </c>
      <c r="I372" s="8">
        <v>750005900</v>
      </c>
      <c r="J372">
        <f>VLOOKUP(Module[[#This Row],[Module'#]],Components!$A:$D,4,FALSE)</f>
        <v>55.59</v>
      </c>
      <c r="K372" s="12">
        <v>893005405</v>
      </c>
      <c r="L372">
        <f>VLOOKUP(Module[[#This Row],[Bulb'#]],Components!$A:$D,4,FALSE)</f>
        <v>135.19999999999999</v>
      </c>
      <c r="M372" s="11" t="s">
        <v>200</v>
      </c>
      <c r="N372" t="s">
        <v>208</v>
      </c>
      <c r="O372" s="1">
        <v>6</v>
      </c>
      <c r="P372" s="1" t="s">
        <v>216</v>
      </c>
      <c r="Q372" s="1">
        <v>24</v>
      </c>
      <c r="R372" s="1" t="str">
        <f>CONCATENATE(Module[[#This Row],[Mod]],Module[[#This Row],[Lens]])</f>
        <v>Y6</v>
      </c>
    </row>
    <row r="373" spans="6:18" x14ac:dyDescent="0.25">
      <c r="F373" t="str">
        <f>CONCATENATE(Module[[#This Row],[Voltage]],Module[[#This Row],[Mod]],Module[[#This Row],[Lens]],Module[[#This Row],[Base]])</f>
        <v>24Y6G</v>
      </c>
      <c r="G373">
        <f>Module[[#This Row],[Mod$]]+Module[[#This Row],[Bulb$]]</f>
        <v>190.79</v>
      </c>
      <c r="H373" s="1" t="s">
        <v>430</v>
      </c>
      <c r="I373" s="8">
        <v>750005900</v>
      </c>
      <c r="J373">
        <f>VLOOKUP(Module[[#This Row],[Module'#]],Components!$A:$D,4,FALSE)</f>
        <v>55.59</v>
      </c>
      <c r="K373" s="12">
        <v>893005405</v>
      </c>
      <c r="L373">
        <f>VLOOKUP(Module[[#This Row],[Bulb'#]],Components!$A:$D,4,FALSE)</f>
        <v>135.19999999999999</v>
      </c>
      <c r="M373" s="11" t="s">
        <v>201</v>
      </c>
      <c r="N373" t="s">
        <v>208</v>
      </c>
      <c r="O373" s="1">
        <v>6</v>
      </c>
      <c r="P373" s="1" t="s">
        <v>216</v>
      </c>
      <c r="Q373" s="1">
        <v>24</v>
      </c>
      <c r="R373" s="1" t="str">
        <f>CONCATENATE(Module[[#This Row],[Mod]],Module[[#This Row],[Lens]])</f>
        <v>Y6</v>
      </c>
    </row>
    <row r="374" spans="6:18" x14ac:dyDescent="0.25">
      <c r="F374" t="str">
        <f>CONCATENATE(Module[[#This Row],[Voltage]],Module[[#This Row],[Mod]],Module[[#This Row],[Lens]],Module[[#This Row],[Base]])</f>
        <v>24Y7B</v>
      </c>
      <c r="G374" s="1">
        <f>Module[[#This Row],[Mod$]]+Module[[#This Row],[Bulb$]]</f>
        <v>190.79</v>
      </c>
      <c r="H374" s="1" t="s">
        <v>436</v>
      </c>
      <c r="I374" s="8">
        <v>750004900</v>
      </c>
      <c r="J374" s="1">
        <f>VLOOKUP(Module[[#This Row],[Module'#]],Components!$A:$D,4,FALSE)</f>
        <v>55.59</v>
      </c>
      <c r="K374" s="12">
        <v>893004405</v>
      </c>
      <c r="L374">
        <f>VLOOKUP(Module[[#This Row],[Bulb'#]],Components!$A:$D,4,FALSE)</f>
        <v>135.19999999999999</v>
      </c>
      <c r="M374" s="11" t="s">
        <v>200</v>
      </c>
      <c r="N374" s="8" t="s">
        <v>208</v>
      </c>
      <c r="O374" s="1">
        <v>7</v>
      </c>
      <c r="P374" s="1" t="s">
        <v>217</v>
      </c>
      <c r="Q374" s="1">
        <v>24</v>
      </c>
      <c r="R374" s="1" t="str">
        <f>CONCATENATE(Module[[#This Row],[Mod]],Module[[#This Row],[Lens]])</f>
        <v>Y7</v>
      </c>
    </row>
    <row r="375" spans="6:18" x14ac:dyDescent="0.25">
      <c r="F375" t="str">
        <f>CONCATENATE(Module[[#This Row],[Voltage]],Module[[#This Row],[Mod]],Module[[#This Row],[Lens]],Module[[#This Row],[Base]])</f>
        <v>24Y7G</v>
      </c>
      <c r="G375" s="1">
        <f>Module[[#This Row],[Mod$]]+Module[[#This Row],[Bulb$]]</f>
        <v>190.79</v>
      </c>
      <c r="H375" s="1" t="s">
        <v>436</v>
      </c>
      <c r="I375" s="8">
        <v>750004900</v>
      </c>
      <c r="J375" s="1">
        <f>VLOOKUP(Module[[#This Row],[Module'#]],Components!$A:$D,4,FALSE)</f>
        <v>55.59</v>
      </c>
      <c r="K375" s="12">
        <v>893004405</v>
      </c>
      <c r="L375">
        <f>VLOOKUP(Module[[#This Row],[Bulb'#]],Components!$A:$D,4,FALSE)</f>
        <v>135.19999999999999</v>
      </c>
      <c r="M375" s="11" t="s">
        <v>201</v>
      </c>
      <c r="N375" s="8" t="s">
        <v>208</v>
      </c>
      <c r="O375" s="1">
        <v>7</v>
      </c>
      <c r="P375" s="1" t="s">
        <v>217</v>
      </c>
      <c r="Q375" s="1">
        <v>24</v>
      </c>
      <c r="R375" s="1" t="str">
        <f>CONCATENATE(Module[[#This Row],[Mod]],Module[[#This Row],[Lens]])</f>
        <v>Y7</v>
      </c>
    </row>
    <row r="376" spans="6:18" x14ac:dyDescent="0.25">
      <c r="F376" t="str">
        <f>CONCATENATE(Module[[#This Row],[Voltage]],Module[[#This Row],[Mod]],Module[[#This Row],[Lens]],Module[[#This Row],[Base]])</f>
        <v>24Y8B</v>
      </c>
      <c r="G376" s="1">
        <f>Module[[#This Row],[Mod$]]+Module[[#This Row],[Bulb$]]</f>
        <v>190.79</v>
      </c>
      <c r="H376" s="1" t="s">
        <v>456</v>
      </c>
      <c r="I376" s="8">
        <v>750007900</v>
      </c>
      <c r="J376" s="1">
        <f>VLOOKUP(Module[[#This Row],[Module'#]],Components!$A:$D,4,FALSE)</f>
        <v>55.59</v>
      </c>
      <c r="K376" s="12">
        <v>893007405</v>
      </c>
      <c r="L376">
        <f>VLOOKUP(Module[[#This Row],[Bulb'#]],Components!$A:$D,4,FALSE)</f>
        <v>135.19999999999999</v>
      </c>
      <c r="M376" s="11" t="s">
        <v>200</v>
      </c>
      <c r="N376" s="8" t="s">
        <v>208</v>
      </c>
      <c r="O376" s="1">
        <v>8</v>
      </c>
      <c r="P376" s="1" t="s">
        <v>218</v>
      </c>
      <c r="Q376" s="1">
        <v>24</v>
      </c>
      <c r="R376" s="1" t="str">
        <f>CONCATENATE(Module[[#This Row],[Mod]],Module[[#This Row],[Lens]])</f>
        <v>Y8</v>
      </c>
    </row>
    <row r="377" spans="6:18" x14ac:dyDescent="0.25">
      <c r="F377" t="str">
        <f>CONCATENATE(Module[[#This Row],[Voltage]],Module[[#This Row],[Mod]],Module[[#This Row],[Lens]],Module[[#This Row],[Base]])</f>
        <v>24Y8G</v>
      </c>
      <c r="G377" s="1">
        <f>Module[[#This Row],[Mod$]]+Module[[#This Row],[Bulb$]]</f>
        <v>190.79</v>
      </c>
      <c r="H377" s="1" t="s">
        <v>456</v>
      </c>
      <c r="I377" s="8">
        <v>750007900</v>
      </c>
      <c r="J377" s="1">
        <f>VLOOKUP(Module[[#This Row],[Module'#]],Components!$A:$D,4,FALSE)</f>
        <v>55.59</v>
      </c>
      <c r="K377" s="12">
        <v>893007405</v>
      </c>
      <c r="L377">
        <f>VLOOKUP(Module[[#This Row],[Bulb'#]],Components!$A:$D,4,FALSE)</f>
        <v>135.19999999999999</v>
      </c>
      <c r="M377" s="11" t="s">
        <v>201</v>
      </c>
      <c r="N377" s="8" t="s">
        <v>208</v>
      </c>
      <c r="O377" s="1">
        <v>8</v>
      </c>
      <c r="P377" s="1" t="s">
        <v>218</v>
      </c>
      <c r="Q377" s="1">
        <v>24</v>
      </c>
      <c r="R377" s="1" t="str">
        <f>CONCATENATE(Module[[#This Row],[Mod]],Module[[#This Row],[Lens]])</f>
        <v>Y8</v>
      </c>
    </row>
    <row r="378" spans="6:18" x14ac:dyDescent="0.25">
      <c r="F378" t="str">
        <f>CONCATENATE(Module[[#This Row],[Voltage]],Module[[#This Row],[Mod]],Module[[#This Row],[Lens]],Module[[#This Row],[Base]])</f>
        <v>120Y3B</v>
      </c>
      <c r="G378">
        <f>Module[[#This Row],[Mod$]]+Module[[#This Row],[Bulb$]]</f>
        <v>190.79</v>
      </c>
      <c r="H378" s="1" t="s">
        <v>442</v>
      </c>
      <c r="I378" s="8">
        <v>750006900</v>
      </c>
      <c r="J378">
        <f>VLOOKUP(Module[[#This Row],[Module'#]],Components!$A:$D,4,FALSE)</f>
        <v>55.59</v>
      </c>
      <c r="K378" s="12">
        <v>893006310</v>
      </c>
      <c r="L378">
        <f>VLOOKUP(Module[[#This Row],[Bulb'#]],Components!$A:$D,4,FALSE)</f>
        <v>135.19999999999999</v>
      </c>
      <c r="M378" s="11" t="s">
        <v>200</v>
      </c>
      <c r="N378" t="s">
        <v>208</v>
      </c>
      <c r="O378" s="1">
        <v>3</v>
      </c>
      <c r="P378" s="1" t="s">
        <v>213</v>
      </c>
      <c r="Q378" s="1">
        <v>120</v>
      </c>
      <c r="R378" s="1" t="str">
        <f>CONCATENATE(Module[[#This Row],[Mod]],Module[[#This Row],[Lens]])</f>
        <v>Y3</v>
      </c>
    </row>
    <row r="379" spans="6:18" x14ac:dyDescent="0.25">
      <c r="F379" t="str">
        <f>CONCATENATE(Module[[#This Row],[Voltage]],Module[[#This Row],[Mod]],Module[[#This Row],[Lens]],Module[[#This Row],[Base]])</f>
        <v>120Y3G</v>
      </c>
      <c r="G379">
        <f>Module[[#This Row],[Mod$]]+Module[[#This Row],[Bulb$]]</f>
        <v>190.79</v>
      </c>
      <c r="H379" s="1" t="s">
        <v>442</v>
      </c>
      <c r="I379" s="8">
        <v>750006900</v>
      </c>
      <c r="J379">
        <f>VLOOKUP(Module[[#This Row],[Module'#]],Components!$A:$D,4,FALSE)</f>
        <v>55.59</v>
      </c>
      <c r="K379" s="12">
        <v>893006310</v>
      </c>
      <c r="L379">
        <f>VLOOKUP(Module[[#This Row],[Bulb'#]],Components!$A:$D,4,FALSE)</f>
        <v>135.19999999999999</v>
      </c>
      <c r="M379" s="11" t="s">
        <v>201</v>
      </c>
      <c r="N379" t="s">
        <v>208</v>
      </c>
      <c r="O379" s="1">
        <v>3</v>
      </c>
      <c r="P379" s="1" t="s">
        <v>213</v>
      </c>
      <c r="Q379" s="1">
        <v>120</v>
      </c>
      <c r="R379" s="1" t="str">
        <f>CONCATENATE(Module[[#This Row],[Mod]],Module[[#This Row],[Lens]])</f>
        <v>Y3</v>
      </c>
    </row>
    <row r="380" spans="6:18" x14ac:dyDescent="0.25">
      <c r="F380" t="str">
        <f>CONCATENATE(Module[[#This Row],[Voltage]],Module[[#This Row],[Mod]],Module[[#This Row],[Lens]],Module[[#This Row],[Base]])</f>
        <v>120Y4B</v>
      </c>
      <c r="G380">
        <f>Module[[#This Row],[Mod$]]+Module[[#This Row],[Bulb$]]</f>
        <v>190.79</v>
      </c>
      <c r="H380" s="1" t="s">
        <v>448</v>
      </c>
      <c r="I380" s="8">
        <v>750002900</v>
      </c>
      <c r="J380">
        <f>VLOOKUP(Module[[#This Row],[Module'#]],Components!$A:$D,4,FALSE)</f>
        <v>55.59</v>
      </c>
      <c r="K380" s="12">
        <v>893002310</v>
      </c>
      <c r="L380">
        <f>VLOOKUP(Module[[#This Row],[Bulb'#]],Components!$A:$D,4,FALSE)</f>
        <v>135.19999999999999</v>
      </c>
      <c r="M380" s="11" t="s">
        <v>200</v>
      </c>
      <c r="N380" t="s">
        <v>208</v>
      </c>
      <c r="O380" s="1">
        <v>4</v>
      </c>
      <c r="P380" s="1" t="s">
        <v>214</v>
      </c>
      <c r="Q380" s="1">
        <v>120</v>
      </c>
      <c r="R380" s="1" t="str">
        <f>CONCATENATE(Module[[#This Row],[Mod]],Module[[#This Row],[Lens]])</f>
        <v>Y4</v>
      </c>
    </row>
    <row r="381" spans="6:18" x14ac:dyDescent="0.25">
      <c r="F381" t="str">
        <f>CONCATENATE(Module[[#This Row],[Voltage]],Module[[#This Row],[Mod]],Module[[#This Row],[Lens]],Module[[#This Row],[Base]])</f>
        <v>120Y4G</v>
      </c>
      <c r="G381">
        <f>Module[[#This Row],[Mod$]]+Module[[#This Row],[Bulb$]]</f>
        <v>190.79</v>
      </c>
      <c r="H381" s="1" t="s">
        <v>448</v>
      </c>
      <c r="I381" s="8">
        <v>750002900</v>
      </c>
      <c r="J381">
        <f>VLOOKUP(Module[[#This Row],[Module'#]],Components!$A:$D,4,FALSE)</f>
        <v>55.59</v>
      </c>
      <c r="K381" s="12">
        <v>893002310</v>
      </c>
      <c r="L381">
        <f>VLOOKUP(Module[[#This Row],[Bulb'#]],Components!$A:$D,4,FALSE)</f>
        <v>135.19999999999999</v>
      </c>
      <c r="M381" s="11" t="s">
        <v>201</v>
      </c>
      <c r="N381" t="s">
        <v>208</v>
      </c>
      <c r="O381" s="1">
        <v>4</v>
      </c>
      <c r="P381" s="1" t="s">
        <v>214</v>
      </c>
      <c r="Q381" s="1">
        <v>120</v>
      </c>
      <c r="R381" s="1" t="str">
        <f>CONCATENATE(Module[[#This Row],[Mod]],Module[[#This Row],[Lens]])</f>
        <v>Y4</v>
      </c>
    </row>
    <row r="382" spans="6:18" x14ac:dyDescent="0.25">
      <c r="F382" t="str">
        <f>CONCATENATE(Module[[#This Row],[Voltage]],Module[[#This Row],[Mod]],Module[[#This Row],[Lens]],Module[[#This Row],[Base]])</f>
        <v>120Y5B</v>
      </c>
      <c r="G382">
        <f>Module[[#This Row],[Mod$]]+Module[[#This Row],[Bulb$]]</f>
        <v>190.79</v>
      </c>
      <c r="H382" s="1" t="s">
        <v>422</v>
      </c>
      <c r="I382" s="8">
        <v>750001900</v>
      </c>
      <c r="J382">
        <f>VLOOKUP(Module[[#This Row],[Module'#]],Components!$A:$D,4,FALSE)</f>
        <v>55.59</v>
      </c>
      <c r="K382" s="12">
        <v>893001310</v>
      </c>
      <c r="L382">
        <f>VLOOKUP(Module[[#This Row],[Bulb'#]],Components!$A:$D,4,FALSE)</f>
        <v>135.19999999999999</v>
      </c>
      <c r="M382" s="11" t="s">
        <v>200</v>
      </c>
      <c r="N382" t="s">
        <v>208</v>
      </c>
      <c r="O382" s="1">
        <v>5</v>
      </c>
      <c r="P382" s="1" t="s">
        <v>215</v>
      </c>
      <c r="Q382" s="1">
        <v>120</v>
      </c>
      <c r="R382" s="1" t="str">
        <f>CONCATENATE(Module[[#This Row],[Mod]],Module[[#This Row],[Lens]])</f>
        <v>Y5</v>
      </c>
    </row>
    <row r="383" spans="6:18" x14ac:dyDescent="0.25">
      <c r="F383" t="str">
        <f>CONCATENATE(Module[[#This Row],[Voltage]],Module[[#This Row],[Mod]],Module[[#This Row],[Lens]],Module[[#This Row],[Base]])</f>
        <v>120Y5G</v>
      </c>
      <c r="G383">
        <f>Module[[#This Row],[Mod$]]+Module[[#This Row],[Bulb$]]</f>
        <v>190.79</v>
      </c>
      <c r="H383" s="1" t="s">
        <v>422</v>
      </c>
      <c r="I383" s="8">
        <v>750001900</v>
      </c>
      <c r="J383">
        <f>VLOOKUP(Module[[#This Row],[Module'#]],Components!$A:$D,4,FALSE)</f>
        <v>55.59</v>
      </c>
      <c r="K383" s="12">
        <v>893001310</v>
      </c>
      <c r="L383">
        <f>VLOOKUP(Module[[#This Row],[Bulb'#]],Components!$A:$D,4,FALSE)</f>
        <v>135.19999999999999</v>
      </c>
      <c r="M383" s="11" t="s">
        <v>201</v>
      </c>
      <c r="N383" t="s">
        <v>208</v>
      </c>
      <c r="O383" s="1">
        <v>5</v>
      </c>
      <c r="P383" s="1" t="s">
        <v>215</v>
      </c>
      <c r="Q383" s="1">
        <v>120</v>
      </c>
      <c r="R383" s="1" t="str">
        <f>CONCATENATE(Module[[#This Row],[Mod]],Module[[#This Row],[Lens]])</f>
        <v>Y5</v>
      </c>
    </row>
    <row r="384" spans="6:18" x14ac:dyDescent="0.25">
      <c r="F384" t="str">
        <f>CONCATENATE(Module[[#This Row],[Voltage]],Module[[#This Row],[Mod]],Module[[#This Row],[Lens]],Module[[#This Row],[Base]])</f>
        <v>120Y6B</v>
      </c>
      <c r="G384">
        <f>Module[[#This Row],[Mod$]]+Module[[#This Row],[Bulb$]]</f>
        <v>190.79</v>
      </c>
      <c r="H384" s="1" t="s">
        <v>430</v>
      </c>
      <c r="I384" s="8">
        <v>750005900</v>
      </c>
      <c r="J384">
        <f>VLOOKUP(Module[[#This Row],[Module'#]],Components!$A:$D,4,FALSE)</f>
        <v>55.59</v>
      </c>
      <c r="K384" s="12">
        <v>893005310</v>
      </c>
      <c r="L384">
        <f>VLOOKUP(Module[[#This Row],[Bulb'#]],Components!$A:$D,4,FALSE)</f>
        <v>135.19999999999999</v>
      </c>
      <c r="M384" s="11" t="s">
        <v>200</v>
      </c>
      <c r="N384" t="s">
        <v>208</v>
      </c>
      <c r="O384" s="1">
        <v>6</v>
      </c>
      <c r="P384" s="1" t="s">
        <v>216</v>
      </c>
      <c r="Q384" s="1">
        <v>120</v>
      </c>
      <c r="R384" s="1" t="str">
        <f>CONCATENATE(Module[[#This Row],[Mod]],Module[[#This Row],[Lens]])</f>
        <v>Y6</v>
      </c>
    </row>
    <row r="385" spans="6:18" x14ac:dyDescent="0.25">
      <c r="F385" t="str">
        <f>CONCATENATE(Module[[#This Row],[Voltage]],Module[[#This Row],[Mod]],Module[[#This Row],[Lens]],Module[[#This Row],[Base]])</f>
        <v>120Y6G</v>
      </c>
      <c r="G385">
        <f>Module[[#This Row],[Mod$]]+Module[[#This Row],[Bulb$]]</f>
        <v>190.79</v>
      </c>
      <c r="H385" s="1" t="s">
        <v>430</v>
      </c>
      <c r="I385" s="8">
        <v>750005900</v>
      </c>
      <c r="J385">
        <f>VLOOKUP(Module[[#This Row],[Module'#]],Components!$A:$D,4,FALSE)</f>
        <v>55.59</v>
      </c>
      <c r="K385" s="12">
        <v>893005310</v>
      </c>
      <c r="L385">
        <f>VLOOKUP(Module[[#This Row],[Bulb'#]],Components!$A:$D,4,FALSE)</f>
        <v>135.19999999999999</v>
      </c>
      <c r="M385" s="11" t="s">
        <v>201</v>
      </c>
      <c r="N385" t="s">
        <v>208</v>
      </c>
      <c r="O385" s="1">
        <v>6</v>
      </c>
      <c r="P385" s="1" t="s">
        <v>216</v>
      </c>
      <c r="Q385" s="1">
        <v>120</v>
      </c>
      <c r="R385" s="1" t="str">
        <f>CONCATENATE(Module[[#This Row],[Mod]],Module[[#This Row],[Lens]])</f>
        <v>Y6</v>
      </c>
    </row>
    <row r="386" spans="6:18" x14ac:dyDescent="0.25">
      <c r="F386" t="str">
        <f>CONCATENATE(Module[[#This Row],[Voltage]],Module[[#This Row],[Mod]],Module[[#This Row],[Lens]],Module[[#This Row],[Base]])</f>
        <v>120Y7B</v>
      </c>
      <c r="G386" s="1">
        <f>Module[[#This Row],[Mod$]]+Module[[#This Row],[Bulb$]]</f>
        <v>190.79</v>
      </c>
      <c r="H386" s="1" t="s">
        <v>436</v>
      </c>
      <c r="I386" s="8">
        <v>750004900</v>
      </c>
      <c r="J386" s="1">
        <f>VLOOKUP(Module[[#This Row],[Module'#]],Components!$A:$D,4,FALSE)</f>
        <v>55.59</v>
      </c>
      <c r="K386" s="12">
        <v>893004310</v>
      </c>
      <c r="L386">
        <f>VLOOKUP(Module[[#This Row],[Bulb'#]],Components!$A:$D,4,FALSE)</f>
        <v>135.19999999999999</v>
      </c>
      <c r="M386" s="11" t="s">
        <v>200</v>
      </c>
      <c r="N386" s="8" t="s">
        <v>208</v>
      </c>
      <c r="O386" s="1">
        <v>7</v>
      </c>
      <c r="P386" s="1" t="s">
        <v>217</v>
      </c>
      <c r="Q386" s="1">
        <v>120</v>
      </c>
      <c r="R386" s="1" t="str">
        <f>CONCATENATE(Module[[#This Row],[Mod]],Module[[#This Row],[Lens]])</f>
        <v>Y7</v>
      </c>
    </row>
    <row r="387" spans="6:18" x14ac:dyDescent="0.25">
      <c r="F387" t="str">
        <f>CONCATENATE(Module[[#This Row],[Voltage]],Module[[#This Row],[Mod]],Module[[#This Row],[Lens]],Module[[#This Row],[Base]])</f>
        <v>120Y7G</v>
      </c>
      <c r="G387" s="1">
        <f>Module[[#This Row],[Mod$]]+Module[[#This Row],[Bulb$]]</f>
        <v>190.79</v>
      </c>
      <c r="H387" s="1" t="s">
        <v>436</v>
      </c>
      <c r="I387" s="8">
        <v>750004900</v>
      </c>
      <c r="J387" s="1">
        <f>VLOOKUP(Module[[#This Row],[Module'#]],Components!$A:$D,4,FALSE)</f>
        <v>55.59</v>
      </c>
      <c r="K387" s="12">
        <v>893004310</v>
      </c>
      <c r="L387">
        <f>VLOOKUP(Module[[#This Row],[Bulb'#]],Components!$A:$D,4,FALSE)</f>
        <v>135.19999999999999</v>
      </c>
      <c r="M387" s="11" t="s">
        <v>201</v>
      </c>
      <c r="N387" s="8" t="s">
        <v>208</v>
      </c>
      <c r="O387" s="1">
        <v>7</v>
      </c>
      <c r="P387" s="1" t="s">
        <v>217</v>
      </c>
      <c r="Q387" s="1">
        <v>120</v>
      </c>
      <c r="R387" s="1" t="str">
        <f>CONCATENATE(Module[[#This Row],[Mod]],Module[[#This Row],[Lens]])</f>
        <v>Y7</v>
      </c>
    </row>
    <row r="388" spans="6:18" x14ac:dyDescent="0.25">
      <c r="F388" t="str">
        <f>CONCATENATE(Module[[#This Row],[Voltage]],Module[[#This Row],[Mod]],Module[[#This Row],[Lens]],Module[[#This Row],[Base]])</f>
        <v>120Y8B</v>
      </c>
      <c r="G388" s="1">
        <f>Module[[#This Row],[Mod$]]+Module[[#This Row],[Bulb$]]</f>
        <v>190.79</v>
      </c>
      <c r="H388" s="1" t="s">
        <v>456</v>
      </c>
      <c r="I388" s="8">
        <v>750007900</v>
      </c>
      <c r="J388" s="1">
        <f>VLOOKUP(Module[[#This Row],[Module'#]],Components!$A:$D,4,FALSE)</f>
        <v>55.59</v>
      </c>
      <c r="K388" s="12">
        <v>893007310</v>
      </c>
      <c r="L388">
        <f>VLOOKUP(Module[[#This Row],[Bulb'#]],Components!$A:$D,4,FALSE)</f>
        <v>135.19999999999999</v>
      </c>
      <c r="M388" s="11" t="s">
        <v>200</v>
      </c>
      <c r="N388" s="8" t="s">
        <v>208</v>
      </c>
      <c r="O388" s="1">
        <v>8</v>
      </c>
      <c r="P388" s="1" t="s">
        <v>218</v>
      </c>
      <c r="Q388" s="1">
        <v>120</v>
      </c>
      <c r="R388" s="1" t="str">
        <f>CONCATENATE(Module[[#This Row],[Mod]],Module[[#This Row],[Lens]])</f>
        <v>Y8</v>
      </c>
    </row>
    <row r="389" spans="6:18" x14ac:dyDescent="0.25">
      <c r="F389" t="str">
        <f>CONCATENATE(Module[[#This Row],[Voltage]],Module[[#This Row],[Mod]],Module[[#This Row],[Lens]],Module[[#This Row],[Base]])</f>
        <v>120Y8G</v>
      </c>
      <c r="G389" s="1">
        <f>Module[[#This Row],[Mod$]]+Module[[#This Row],[Bulb$]]</f>
        <v>190.79</v>
      </c>
      <c r="H389" s="1" t="s">
        <v>456</v>
      </c>
      <c r="I389" s="8">
        <v>750007900</v>
      </c>
      <c r="J389" s="1">
        <f>VLOOKUP(Module[[#This Row],[Module'#]],Components!$A:$D,4,FALSE)</f>
        <v>55.59</v>
      </c>
      <c r="K389" s="12">
        <v>893007310</v>
      </c>
      <c r="L389">
        <f>VLOOKUP(Module[[#This Row],[Bulb'#]],Components!$A:$D,4,FALSE)</f>
        <v>135.19999999999999</v>
      </c>
      <c r="M389" s="11" t="s">
        <v>201</v>
      </c>
      <c r="N389" s="8" t="s">
        <v>208</v>
      </c>
      <c r="O389" s="1">
        <v>8</v>
      </c>
      <c r="P389" s="1" t="s">
        <v>218</v>
      </c>
      <c r="Q389" s="1">
        <v>120</v>
      </c>
      <c r="R389" s="1" t="str">
        <f>CONCATENATE(Module[[#This Row],[Mod]],Module[[#This Row],[Lens]])</f>
        <v>Y8</v>
      </c>
    </row>
    <row r="390" spans="6:18" x14ac:dyDescent="0.25">
      <c r="F390" t="str">
        <f>CONCATENATE(Module[[#This Row],[Voltage]],Module[[#This Row],[Mod]],Module[[#This Row],[Lens]],Module[[#This Row],[Base]])</f>
        <v>240Y3B</v>
      </c>
      <c r="G390">
        <f>Module[[#This Row],[Mod$]]+Module[[#This Row],[Bulb$]]</f>
        <v>190.79</v>
      </c>
      <c r="H390" s="1" t="s">
        <v>442</v>
      </c>
      <c r="I390" s="8">
        <v>750006900</v>
      </c>
      <c r="J390">
        <f>VLOOKUP(Module[[#This Row],[Module'#]],Components!$A:$D,4,FALSE)</f>
        <v>55.59</v>
      </c>
      <c r="K390" s="12">
        <v>893006313</v>
      </c>
      <c r="L390">
        <f>VLOOKUP(Module[[#This Row],[Bulb'#]],Components!$A:$D,4,FALSE)</f>
        <v>135.19999999999999</v>
      </c>
      <c r="M390" s="11" t="s">
        <v>200</v>
      </c>
      <c r="N390" t="s">
        <v>208</v>
      </c>
      <c r="O390" s="1">
        <v>3</v>
      </c>
      <c r="P390" s="1" t="s">
        <v>213</v>
      </c>
      <c r="Q390" s="1">
        <v>240</v>
      </c>
      <c r="R390" s="1" t="str">
        <f>CONCATENATE(Module[[#This Row],[Mod]],Module[[#This Row],[Lens]])</f>
        <v>Y3</v>
      </c>
    </row>
    <row r="391" spans="6:18" x14ac:dyDescent="0.25">
      <c r="F391" t="str">
        <f>CONCATENATE(Module[[#This Row],[Voltage]],Module[[#This Row],[Mod]],Module[[#This Row],[Lens]],Module[[#This Row],[Base]])</f>
        <v>240Y3G</v>
      </c>
      <c r="G391">
        <f>Module[[#This Row],[Mod$]]+Module[[#This Row],[Bulb$]]</f>
        <v>190.79</v>
      </c>
      <c r="H391" s="1" t="s">
        <v>442</v>
      </c>
      <c r="I391" s="8">
        <v>750006900</v>
      </c>
      <c r="J391">
        <f>VLOOKUP(Module[[#This Row],[Module'#]],Components!$A:$D,4,FALSE)</f>
        <v>55.59</v>
      </c>
      <c r="K391" s="12">
        <v>893006313</v>
      </c>
      <c r="L391">
        <f>VLOOKUP(Module[[#This Row],[Bulb'#]],Components!$A:$D,4,FALSE)</f>
        <v>135.19999999999999</v>
      </c>
      <c r="M391" s="11" t="s">
        <v>201</v>
      </c>
      <c r="N391" t="s">
        <v>208</v>
      </c>
      <c r="O391" s="1">
        <v>3</v>
      </c>
      <c r="P391" s="1" t="s">
        <v>213</v>
      </c>
      <c r="Q391" s="1">
        <v>240</v>
      </c>
      <c r="R391" s="1" t="str">
        <f>CONCATENATE(Module[[#This Row],[Mod]],Module[[#This Row],[Lens]])</f>
        <v>Y3</v>
      </c>
    </row>
    <row r="392" spans="6:18" x14ac:dyDescent="0.25">
      <c r="F392" t="str">
        <f>CONCATENATE(Module[[#This Row],[Voltage]],Module[[#This Row],[Mod]],Module[[#This Row],[Lens]],Module[[#This Row],[Base]])</f>
        <v>240Y4B</v>
      </c>
      <c r="G392">
        <f>Module[[#This Row],[Mod$]]+Module[[#This Row],[Bulb$]]</f>
        <v>190.79</v>
      </c>
      <c r="H392" s="1" t="s">
        <v>448</v>
      </c>
      <c r="I392" s="8">
        <v>750002900</v>
      </c>
      <c r="J392">
        <f>VLOOKUP(Module[[#This Row],[Module'#]],Components!$A:$D,4,FALSE)</f>
        <v>55.59</v>
      </c>
      <c r="K392" s="12">
        <v>893002313</v>
      </c>
      <c r="L392">
        <f>VLOOKUP(Module[[#This Row],[Bulb'#]],Components!$A:$D,4,FALSE)</f>
        <v>135.19999999999999</v>
      </c>
      <c r="M392" s="11" t="s">
        <v>200</v>
      </c>
      <c r="N392" t="s">
        <v>208</v>
      </c>
      <c r="O392" s="1">
        <v>4</v>
      </c>
      <c r="P392" s="1" t="s">
        <v>214</v>
      </c>
      <c r="Q392" s="1">
        <v>240</v>
      </c>
      <c r="R392" s="1" t="str">
        <f>CONCATENATE(Module[[#This Row],[Mod]],Module[[#This Row],[Lens]])</f>
        <v>Y4</v>
      </c>
    </row>
    <row r="393" spans="6:18" x14ac:dyDescent="0.25">
      <c r="F393" t="str">
        <f>CONCATENATE(Module[[#This Row],[Voltage]],Module[[#This Row],[Mod]],Module[[#This Row],[Lens]],Module[[#This Row],[Base]])</f>
        <v>240Y4G</v>
      </c>
      <c r="G393">
        <f>Module[[#This Row],[Mod$]]+Module[[#This Row],[Bulb$]]</f>
        <v>190.79</v>
      </c>
      <c r="H393" s="1" t="s">
        <v>448</v>
      </c>
      <c r="I393" s="8">
        <v>750002900</v>
      </c>
      <c r="J393">
        <f>VLOOKUP(Module[[#This Row],[Module'#]],Components!$A:$D,4,FALSE)</f>
        <v>55.59</v>
      </c>
      <c r="K393" s="12">
        <v>893002313</v>
      </c>
      <c r="L393">
        <f>VLOOKUP(Module[[#This Row],[Bulb'#]],Components!$A:$D,4,FALSE)</f>
        <v>135.19999999999999</v>
      </c>
      <c r="M393" s="11" t="s">
        <v>201</v>
      </c>
      <c r="N393" t="s">
        <v>208</v>
      </c>
      <c r="O393" s="1">
        <v>4</v>
      </c>
      <c r="P393" s="1" t="s">
        <v>214</v>
      </c>
      <c r="Q393" s="1">
        <v>240</v>
      </c>
      <c r="R393" s="1" t="str">
        <f>CONCATENATE(Module[[#This Row],[Mod]],Module[[#This Row],[Lens]])</f>
        <v>Y4</v>
      </c>
    </row>
    <row r="394" spans="6:18" x14ac:dyDescent="0.25">
      <c r="F394" t="str">
        <f>CONCATENATE(Module[[#This Row],[Voltage]],Module[[#This Row],[Mod]],Module[[#This Row],[Lens]],Module[[#This Row],[Base]])</f>
        <v>240Y5B</v>
      </c>
      <c r="G394">
        <f>Module[[#This Row],[Mod$]]+Module[[#This Row],[Bulb$]]</f>
        <v>190.79</v>
      </c>
      <c r="H394" s="1" t="s">
        <v>422</v>
      </c>
      <c r="I394" s="8">
        <v>750001900</v>
      </c>
      <c r="J394">
        <f>VLOOKUP(Module[[#This Row],[Module'#]],Components!$A:$D,4,FALSE)</f>
        <v>55.59</v>
      </c>
      <c r="K394" s="12">
        <v>893001313</v>
      </c>
      <c r="L394">
        <f>VLOOKUP(Module[[#This Row],[Bulb'#]],Components!$A:$D,4,FALSE)</f>
        <v>135.19999999999999</v>
      </c>
      <c r="M394" s="11" t="s">
        <v>200</v>
      </c>
      <c r="N394" t="s">
        <v>208</v>
      </c>
      <c r="O394" s="1">
        <v>5</v>
      </c>
      <c r="P394" s="1" t="s">
        <v>215</v>
      </c>
      <c r="Q394" s="1">
        <v>240</v>
      </c>
      <c r="R394" s="1" t="str">
        <f>CONCATENATE(Module[[#This Row],[Mod]],Module[[#This Row],[Lens]])</f>
        <v>Y5</v>
      </c>
    </row>
    <row r="395" spans="6:18" x14ac:dyDescent="0.25">
      <c r="F395" t="str">
        <f>CONCATENATE(Module[[#This Row],[Voltage]],Module[[#This Row],[Mod]],Module[[#This Row],[Lens]],Module[[#This Row],[Base]])</f>
        <v>240Y5G</v>
      </c>
      <c r="G395">
        <f>Module[[#This Row],[Mod$]]+Module[[#This Row],[Bulb$]]</f>
        <v>190.79</v>
      </c>
      <c r="H395" s="1" t="s">
        <v>422</v>
      </c>
      <c r="I395" s="8">
        <v>750001900</v>
      </c>
      <c r="J395">
        <f>VLOOKUP(Module[[#This Row],[Module'#]],Components!$A:$D,4,FALSE)</f>
        <v>55.59</v>
      </c>
      <c r="K395" s="12">
        <v>893001313</v>
      </c>
      <c r="L395">
        <f>VLOOKUP(Module[[#This Row],[Bulb'#]],Components!$A:$D,4,FALSE)</f>
        <v>135.19999999999999</v>
      </c>
      <c r="M395" s="11" t="s">
        <v>201</v>
      </c>
      <c r="N395" t="s">
        <v>208</v>
      </c>
      <c r="O395" s="1">
        <v>5</v>
      </c>
      <c r="P395" s="1" t="s">
        <v>215</v>
      </c>
      <c r="Q395" s="1">
        <v>240</v>
      </c>
      <c r="R395" s="1" t="str">
        <f>CONCATENATE(Module[[#This Row],[Mod]],Module[[#This Row],[Lens]])</f>
        <v>Y5</v>
      </c>
    </row>
    <row r="396" spans="6:18" x14ac:dyDescent="0.25">
      <c r="F396" t="str">
        <f>CONCATENATE(Module[[#This Row],[Voltage]],Module[[#This Row],[Mod]],Module[[#This Row],[Lens]],Module[[#This Row],[Base]])</f>
        <v>240Y6B</v>
      </c>
      <c r="G396">
        <f>Module[[#This Row],[Mod$]]+Module[[#This Row],[Bulb$]]</f>
        <v>190.79</v>
      </c>
      <c r="H396" s="1" t="s">
        <v>430</v>
      </c>
      <c r="I396" s="8">
        <v>750005900</v>
      </c>
      <c r="J396">
        <f>VLOOKUP(Module[[#This Row],[Module'#]],Components!$A:$D,4,FALSE)</f>
        <v>55.59</v>
      </c>
      <c r="K396" s="12">
        <v>893005313</v>
      </c>
      <c r="L396">
        <f>VLOOKUP(Module[[#This Row],[Bulb'#]],Components!$A:$D,4,FALSE)</f>
        <v>135.19999999999999</v>
      </c>
      <c r="M396" s="11" t="s">
        <v>200</v>
      </c>
      <c r="N396" t="s">
        <v>208</v>
      </c>
      <c r="O396" s="1">
        <v>6</v>
      </c>
      <c r="P396" s="1" t="s">
        <v>216</v>
      </c>
      <c r="Q396" s="1">
        <v>240</v>
      </c>
      <c r="R396" s="1" t="str">
        <f>CONCATENATE(Module[[#This Row],[Mod]],Module[[#This Row],[Lens]])</f>
        <v>Y6</v>
      </c>
    </row>
    <row r="397" spans="6:18" x14ac:dyDescent="0.25">
      <c r="F397" t="str">
        <f>CONCATENATE(Module[[#This Row],[Voltage]],Module[[#This Row],[Mod]],Module[[#This Row],[Lens]],Module[[#This Row],[Base]])</f>
        <v>240Y6G</v>
      </c>
      <c r="G397">
        <f>Module[[#This Row],[Mod$]]+Module[[#This Row],[Bulb$]]</f>
        <v>190.79</v>
      </c>
      <c r="H397" s="1" t="s">
        <v>430</v>
      </c>
      <c r="I397" s="8">
        <v>750005900</v>
      </c>
      <c r="J397">
        <f>VLOOKUP(Module[[#This Row],[Module'#]],Components!$A:$D,4,FALSE)</f>
        <v>55.59</v>
      </c>
      <c r="K397" s="12">
        <v>893005313</v>
      </c>
      <c r="L397">
        <f>VLOOKUP(Module[[#This Row],[Bulb'#]],Components!$A:$D,4,FALSE)</f>
        <v>135.19999999999999</v>
      </c>
      <c r="M397" s="11" t="s">
        <v>201</v>
      </c>
      <c r="N397" t="s">
        <v>208</v>
      </c>
      <c r="O397" s="1">
        <v>6</v>
      </c>
      <c r="P397" s="1" t="s">
        <v>216</v>
      </c>
      <c r="Q397" s="1">
        <v>240</v>
      </c>
      <c r="R397" s="1" t="str">
        <f>CONCATENATE(Module[[#This Row],[Mod]],Module[[#This Row],[Lens]])</f>
        <v>Y6</v>
      </c>
    </row>
    <row r="398" spans="6:18" x14ac:dyDescent="0.25">
      <c r="F398" t="str">
        <f>CONCATENATE(Module[[#This Row],[Voltage]],Module[[#This Row],[Mod]],Module[[#This Row],[Lens]],Module[[#This Row],[Base]])</f>
        <v>240Y7B</v>
      </c>
      <c r="G398" s="1">
        <f>Module[[#This Row],[Mod$]]+Module[[#This Row],[Bulb$]]</f>
        <v>190.79</v>
      </c>
      <c r="H398" s="1" t="s">
        <v>436</v>
      </c>
      <c r="I398" s="8">
        <v>750004900</v>
      </c>
      <c r="J398" s="1">
        <f>VLOOKUP(Module[[#This Row],[Module'#]],Components!$A:$D,4,FALSE)</f>
        <v>55.59</v>
      </c>
      <c r="K398" s="12">
        <v>893004313</v>
      </c>
      <c r="L398">
        <f>VLOOKUP(Module[[#This Row],[Bulb'#]],Components!$A:$D,4,FALSE)</f>
        <v>135.19999999999999</v>
      </c>
      <c r="M398" s="11" t="s">
        <v>200</v>
      </c>
      <c r="N398" s="8" t="s">
        <v>208</v>
      </c>
      <c r="O398" s="1">
        <v>7</v>
      </c>
      <c r="P398" s="1" t="s">
        <v>217</v>
      </c>
      <c r="Q398" s="1">
        <v>240</v>
      </c>
      <c r="R398" s="1" t="str">
        <f>CONCATENATE(Module[[#This Row],[Mod]],Module[[#This Row],[Lens]])</f>
        <v>Y7</v>
      </c>
    </row>
    <row r="399" spans="6:18" x14ac:dyDescent="0.25">
      <c r="F399" t="str">
        <f>CONCATENATE(Module[[#This Row],[Voltage]],Module[[#This Row],[Mod]],Module[[#This Row],[Lens]],Module[[#This Row],[Base]])</f>
        <v>240Y7G</v>
      </c>
      <c r="G399" s="1">
        <f>Module[[#This Row],[Mod$]]+Module[[#This Row],[Bulb$]]</f>
        <v>190.79</v>
      </c>
      <c r="H399" s="1" t="s">
        <v>436</v>
      </c>
      <c r="I399" s="8">
        <v>750004900</v>
      </c>
      <c r="J399" s="1">
        <f>VLOOKUP(Module[[#This Row],[Module'#]],Components!$A:$D,4,FALSE)</f>
        <v>55.59</v>
      </c>
      <c r="K399" s="12">
        <v>893004313</v>
      </c>
      <c r="L399">
        <f>VLOOKUP(Module[[#This Row],[Bulb'#]],Components!$A:$D,4,FALSE)</f>
        <v>135.19999999999999</v>
      </c>
      <c r="M399" s="11" t="s">
        <v>201</v>
      </c>
      <c r="N399" s="8" t="s">
        <v>208</v>
      </c>
      <c r="O399" s="1">
        <v>7</v>
      </c>
      <c r="P399" s="1" t="s">
        <v>217</v>
      </c>
      <c r="Q399" s="1">
        <v>240</v>
      </c>
      <c r="R399" s="1" t="str">
        <f>CONCATENATE(Module[[#This Row],[Mod]],Module[[#This Row],[Lens]])</f>
        <v>Y7</v>
      </c>
    </row>
    <row r="400" spans="6:18" x14ac:dyDescent="0.25">
      <c r="F400" t="str">
        <f>CONCATENATE(Module[[#This Row],[Voltage]],Module[[#This Row],[Mod]],Module[[#This Row],[Lens]],Module[[#This Row],[Base]])</f>
        <v>240Y8B</v>
      </c>
      <c r="G400" s="1">
        <f>Module[[#This Row],[Mod$]]+Module[[#This Row],[Bulb$]]</f>
        <v>190.79</v>
      </c>
      <c r="H400" s="1" t="s">
        <v>456</v>
      </c>
      <c r="I400" s="8">
        <v>750007900</v>
      </c>
      <c r="J400" s="1">
        <f>VLOOKUP(Module[[#This Row],[Module'#]],Components!$A:$D,4,FALSE)</f>
        <v>55.59</v>
      </c>
      <c r="K400" s="12">
        <v>893007313</v>
      </c>
      <c r="L400">
        <f>VLOOKUP(Module[[#This Row],[Bulb'#]],Components!$A:$D,4,FALSE)</f>
        <v>135.19999999999999</v>
      </c>
      <c r="M400" s="11" t="s">
        <v>200</v>
      </c>
      <c r="N400" s="8" t="s">
        <v>208</v>
      </c>
      <c r="O400" s="1">
        <v>8</v>
      </c>
      <c r="P400" s="1" t="s">
        <v>218</v>
      </c>
      <c r="Q400" s="1">
        <v>240</v>
      </c>
      <c r="R400" s="1" t="str">
        <f>CONCATENATE(Module[[#This Row],[Mod]],Module[[#This Row],[Lens]])</f>
        <v>Y8</v>
      </c>
    </row>
    <row r="401" spans="6:18" x14ac:dyDescent="0.25">
      <c r="F401" t="str">
        <f>CONCATENATE(Module[[#This Row],[Voltage]],Module[[#This Row],[Mod]],Module[[#This Row],[Lens]],Module[[#This Row],[Base]])</f>
        <v>240Y8G</v>
      </c>
      <c r="G401" s="1">
        <f>Module[[#This Row],[Mod$]]+Module[[#This Row],[Bulb$]]</f>
        <v>190.79</v>
      </c>
      <c r="H401" s="1" t="s">
        <v>456</v>
      </c>
      <c r="I401" s="8">
        <v>750007900</v>
      </c>
      <c r="J401" s="1">
        <f>VLOOKUP(Module[[#This Row],[Module'#]],Components!$A:$D,4,FALSE)</f>
        <v>55.59</v>
      </c>
      <c r="K401" s="12">
        <v>893007313</v>
      </c>
      <c r="L401">
        <f>VLOOKUP(Module[[#This Row],[Bulb'#]],Components!$A:$D,4,FALSE)</f>
        <v>135.19999999999999</v>
      </c>
      <c r="M401" s="11" t="s">
        <v>201</v>
      </c>
      <c r="N401" s="8" t="s">
        <v>208</v>
      </c>
      <c r="O401" s="1">
        <v>8</v>
      </c>
      <c r="P401" s="1" t="s">
        <v>218</v>
      </c>
      <c r="Q401" s="1">
        <v>240</v>
      </c>
      <c r="R401" s="1" t="str">
        <f>CONCATENATE(Module[[#This Row],[Mod]],Module[[#This Row],[Lens]])</f>
        <v>Y8</v>
      </c>
    </row>
    <row r="402" spans="6:18" x14ac:dyDescent="0.25">
      <c r="F402" t="str">
        <f>CONCATENATE(Module[[#This Row],[Voltage]],Module[[#This Row],[Mod]],Module[[#This Row],[Lens]],Module[[#This Row],[Base]])</f>
        <v>12Z3B</v>
      </c>
      <c r="G402" s="8"/>
      <c r="H402" t="s">
        <v>412</v>
      </c>
      <c r="I402" s="1"/>
      <c r="J402" s="1"/>
      <c r="K402" s="1"/>
      <c r="L402" s="1"/>
      <c r="M402" s="11" t="s">
        <v>200</v>
      </c>
      <c r="N402" s="8" t="s">
        <v>23</v>
      </c>
      <c r="O402" s="1">
        <v>3</v>
      </c>
      <c r="P402" s="1" t="s">
        <v>213</v>
      </c>
      <c r="Q402" s="1">
        <v>12</v>
      </c>
      <c r="R402" s="8" t="str">
        <f>CONCATENATE(Module[[#This Row],[Mod]],Module[[#This Row],[Lens]])</f>
        <v>Z3</v>
      </c>
    </row>
    <row r="403" spans="6:18" x14ac:dyDescent="0.25">
      <c r="F403" t="str">
        <f>CONCATENATE(Module[[#This Row],[Voltage]],Module[[#This Row],[Mod]],Module[[#This Row],[Lens]],Module[[#This Row],[Base]])</f>
        <v>12Z3G</v>
      </c>
      <c r="G403" s="8"/>
      <c r="H403" t="s">
        <v>412</v>
      </c>
      <c r="I403" s="1"/>
      <c r="J403" s="1"/>
      <c r="K403" s="1"/>
      <c r="L403" s="1"/>
      <c r="M403" s="11" t="s">
        <v>201</v>
      </c>
      <c r="N403" s="8" t="s">
        <v>23</v>
      </c>
      <c r="O403" s="1">
        <v>3</v>
      </c>
      <c r="P403" s="1" t="s">
        <v>213</v>
      </c>
      <c r="Q403" s="1">
        <v>12</v>
      </c>
      <c r="R403" s="8" t="str">
        <f>CONCATENATE(Module[[#This Row],[Mod]],Module[[#This Row],[Lens]])</f>
        <v>Z3</v>
      </c>
    </row>
    <row r="404" spans="6:18" x14ac:dyDescent="0.25">
      <c r="F404" t="str">
        <f>CONCATENATE(Module[[#This Row],[Voltage]],Module[[#This Row],[Mod]],Module[[#This Row],[Lens]],Module[[#This Row],[Base]])</f>
        <v>12Z4B</v>
      </c>
      <c r="G404" s="8"/>
      <c r="H404" t="s">
        <v>412</v>
      </c>
      <c r="I404" s="1"/>
      <c r="J404" s="1"/>
      <c r="K404" s="1"/>
      <c r="L404" s="1"/>
      <c r="M404" s="11" t="s">
        <v>200</v>
      </c>
      <c r="N404" s="8" t="s">
        <v>23</v>
      </c>
      <c r="O404" s="1">
        <v>4</v>
      </c>
      <c r="P404" s="1" t="s">
        <v>214</v>
      </c>
      <c r="Q404" s="1">
        <v>12</v>
      </c>
      <c r="R404" s="8" t="str">
        <f>CONCATENATE(Module[[#This Row],[Mod]],Module[[#This Row],[Lens]])</f>
        <v>Z4</v>
      </c>
    </row>
    <row r="405" spans="6:18" x14ac:dyDescent="0.25">
      <c r="F405" t="str">
        <f>CONCATENATE(Module[[#This Row],[Voltage]],Module[[#This Row],[Mod]],Module[[#This Row],[Lens]],Module[[#This Row],[Base]])</f>
        <v>12Z4G</v>
      </c>
      <c r="G405" s="8"/>
      <c r="H405" t="s">
        <v>412</v>
      </c>
      <c r="I405" s="1"/>
      <c r="J405" s="1"/>
      <c r="K405" s="1"/>
      <c r="L405" s="1"/>
      <c r="M405" s="11" t="s">
        <v>201</v>
      </c>
      <c r="N405" s="8" t="s">
        <v>23</v>
      </c>
      <c r="O405" s="1">
        <v>4</v>
      </c>
      <c r="P405" s="1" t="s">
        <v>214</v>
      </c>
      <c r="Q405" s="1">
        <v>12</v>
      </c>
      <c r="R405" s="8" t="str">
        <f>CONCATENATE(Module[[#This Row],[Mod]],Module[[#This Row],[Lens]])</f>
        <v>Z4</v>
      </c>
    </row>
    <row r="406" spans="6:18" x14ac:dyDescent="0.25">
      <c r="F406" t="str">
        <f>CONCATENATE(Module[[#This Row],[Voltage]],Module[[#This Row],[Mod]],Module[[#This Row],[Lens]],Module[[#This Row],[Base]])</f>
        <v>12Z5B</v>
      </c>
      <c r="G406" s="8"/>
      <c r="H406" t="s">
        <v>412</v>
      </c>
      <c r="I406" s="1"/>
      <c r="J406" s="1"/>
      <c r="K406" s="1"/>
      <c r="L406" s="1"/>
      <c r="M406" s="11" t="s">
        <v>200</v>
      </c>
      <c r="N406" s="8" t="s">
        <v>23</v>
      </c>
      <c r="O406" s="1">
        <v>5</v>
      </c>
      <c r="P406" s="1" t="s">
        <v>215</v>
      </c>
      <c r="Q406" s="1">
        <v>12</v>
      </c>
      <c r="R406" s="8" t="str">
        <f>CONCATENATE(Module[[#This Row],[Mod]],Module[[#This Row],[Lens]])</f>
        <v>Z5</v>
      </c>
    </row>
    <row r="407" spans="6:18" x14ac:dyDescent="0.25">
      <c r="F407" t="str">
        <f>CONCATENATE(Module[[#This Row],[Voltage]],Module[[#This Row],[Mod]],Module[[#This Row],[Lens]],Module[[#This Row],[Base]])</f>
        <v>12Z5G</v>
      </c>
      <c r="G407" s="8"/>
      <c r="H407" t="s">
        <v>412</v>
      </c>
      <c r="I407" s="1"/>
      <c r="J407" s="1"/>
      <c r="K407" s="1"/>
      <c r="L407" s="1"/>
      <c r="M407" s="11" t="s">
        <v>201</v>
      </c>
      <c r="N407" s="8" t="s">
        <v>23</v>
      </c>
      <c r="O407" s="1">
        <v>5</v>
      </c>
      <c r="P407" s="1" t="s">
        <v>215</v>
      </c>
      <c r="Q407" s="1">
        <v>12</v>
      </c>
      <c r="R407" s="8" t="str">
        <f>CONCATENATE(Module[[#This Row],[Mod]],Module[[#This Row],[Lens]])</f>
        <v>Z5</v>
      </c>
    </row>
    <row r="408" spans="6:18" x14ac:dyDescent="0.25">
      <c r="F408" t="str">
        <f>CONCATENATE(Module[[#This Row],[Voltage]],Module[[#This Row],[Mod]],Module[[#This Row],[Lens]],Module[[#This Row],[Base]])</f>
        <v>12Z6B</v>
      </c>
      <c r="G408" s="8"/>
      <c r="H408" t="s">
        <v>412</v>
      </c>
      <c r="I408" s="1"/>
      <c r="J408" s="1"/>
      <c r="K408" s="1"/>
      <c r="L408" s="1"/>
      <c r="M408" s="11" t="s">
        <v>200</v>
      </c>
      <c r="N408" s="8" t="s">
        <v>23</v>
      </c>
      <c r="O408" s="1">
        <v>6</v>
      </c>
      <c r="P408" s="1" t="s">
        <v>216</v>
      </c>
      <c r="Q408" s="1">
        <v>12</v>
      </c>
      <c r="R408" s="8" t="str">
        <f>CONCATENATE(Module[[#This Row],[Mod]],Module[[#This Row],[Lens]])</f>
        <v>Z6</v>
      </c>
    </row>
    <row r="409" spans="6:18" x14ac:dyDescent="0.25">
      <c r="F409" t="str">
        <f>CONCATENATE(Module[[#This Row],[Voltage]],Module[[#This Row],[Mod]],Module[[#This Row],[Lens]],Module[[#This Row],[Base]])</f>
        <v>12Z6G</v>
      </c>
      <c r="G409" s="8"/>
      <c r="H409" t="s">
        <v>412</v>
      </c>
      <c r="I409" s="1"/>
      <c r="J409" s="1"/>
      <c r="K409" s="1"/>
      <c r="L409" s="1"/>
      <c r="M409" s="11" t="s">
        <v>201</v>
      </c>
      <c r="N409" s="8" t="s">
        <v>23</v>
      </c>
      <c r="O409" s="1">
        <v>6</v>
      </c>
      <c r="P409" s="1" t="s">
        <v>216</v>
      </c>
      <c r="Q409" s="1">
        <v>12</v>
      </c>
      <c r="R409" s="8" t="str">
        <f>CONCATENATE(Module[[#This Row],[Mod]],Module[[#This Row],[Lens]])</f>
        <v>Z6</v>
      </c>
    </row>
    <row r="410" spans="6:18" x14ac:dyDescent="0.25">
      <c r="F410" t="str">
        <f>CONCATENATE(Module[[#This Row],[Voltage]],Module[[#This Row],[Mod]],Module[[#This Row],[Lens]],Module[[#This Row],[Base]])</f>
        <v>12Z7B</v>
      </c>
      <c r="G410" s="8"/>
      <c r="H410" t="s">
        <v>412</v>
      </c>
      <c r="I410" s="1"/>
      <c r="J410" s="1"/>
      <c r="K410" s="1"/>
      <c r="L410" s="1"/>
      <c r="M410" s="11" t="s">
        <v>200</v>
      </c>
      <c r="N410" s="8" t="s">
        <v>23</v>
      </c>
      <c r="O410" s="1">
        <v>7</v>
      </c>
      <c r="P410" s="1" t="s">
        <v>217</v>
      </c>
      <c r="Q410" s="1">
        <v>12</v>
      </c>
      <c r="R410" s="8" t="str">
        <f>CONCATENATE(Module[[#This Row],[Mod]],Module[[#This Row],[Lens]])</f>
        <v>Z7</v>
      </c>
    </row>
    <row r="411" spans="6:18" x14ac:dyDescent="0.25">
      <c r="F411" t="str">
        <f>CONCATENATE(Module[[#This Row],[Voltage]],Module[[#This Row],[Mod]],Module[[#This Row],[Lens]],Module[[#This Row],[Base]])</f>
        <v>12Z7G</v>
      </c>
      <c r="G411" s="8"/>
      <c r="H411" t="s">
        <v>412</v>
      </c>
      <c r="I411" s="1"/>
      <c r="J411" s="1"/>
      <c r="K411" s="1"/>
      <c r="L411" s="1"/>
      <c r="M411" s="11" t="s">
        <v>201</v>
      </c>
      <c r="N411" s="8" t="s">
        <v>23</v>
      </c>
      <c r="O411" s="1">
        <v>7</v>
      </c>
      <c r="P411" s="1" t="s">
        <v>217</v>
      </c>
      <c r="Q411" s="1">
        <v>12</v>
      </c>
      <c r="R411" s="8" t="str">
        <f>CONCATENATE(Module[[#This Row],[Mod]],Module[[#This Row],[Lens]])</f>
        <v>Z7</v>
      </c>
    </row>
    <row r="412" spans="6:18" x14ac:dyDescent="0.25">
      <c r="F412" t="str">
        <f>CONCATENATE(Module[[#This Row],[Voltage]],Module[[#This Row],[Mod]],Module[[#This Row],[Lens]],Module[[#This Row],[Base]])</f>
        <v>12Z8B</v>
      </c>
      <c r="G412" s="8"/>
      <c r="H412" t="s">
        <v>412</v>
      </c>
      <c r="I412" s="1"/>
      <c r="J412" s="1"/>
      <c r="K412" s="1"/>
      <c r="L412" s="1"/>
      <c r="M412" s="11" t="s">
        <v>200</v>
      </c>
      <c r="N412" s="8" t="s">
        <v>23</v>
      </c>
      <c r="O412" s="1">
        <v>8</v>
      </c>
      <c r="P412" s="1" t="s">
        <v>218</v>
      </c>
      <c r="Q412" s="1">
        <v>12</v>
      </c>
      <c r="R412" s="8" t="str">
        <f>CONCATENATE(Module[[#This Row],[Mod]],Module[[#This Row],[Lens]])</f>
        <v>Z8</v>
      </c>
    </row>
    <row r="413" spans="6:18" x14ac:dyDescent="0.25">
      <c r="F413" t="str">
        <f>CONCATENATE(Module[[#This Row],[Voltage]],Module[[#This Row],[Mod]],Module[[#This Row],[Lens]],Module[[#This Row],[Base]])</f>
        <v>12Z8G</v>
      </c>
      <c r="G413" s="8"/>
      <c r="H413" t="s">
        <v>412</v>
      </c>
      <c r="I413" s="1"/>
      <c r="J413" s="1"/>
      <c r="K413" s="1"/>
      <c r="L413" s="1"/>
      <c r="M413" s="11" t="s">
        <v>201</v>
      </c>
      <c r="N413" s="8" t="s">
        <v>23</v>
      </c>
      <c r="O413" s="1">
        <v>8</v>
      </c>
      <c r="P413" s="1" t="s">
        <v>218</v>
      </c>
      <c r="Q413" s="1">
        <v>12</v>
      </c>
      <c r="R413" s="8" t="str">
        <f>CONCATENATE(Module[[#This Row],[Mod]],Module[[#This Row],[Lens]])</f>
        <v>Z8</v>
      </c>
    </row>
    <row r="414" spans="6:18" x14ac:dyDescent="0.25">
      <c r="F414" t="str">
        <f>CONCATENATE(Module[[#This Row],[Voltage]],Module[[#This Row],[Mod]],Module[[#This Row],[Lens]],Module[[#This Row],[Base]])</f>
        <v>24Z3B</v>
      </c>
      <c r="H414" t="s">
        <v>412</v>
      </c>
      <c r="I414" s="8">
        <v>751006405</v>
      </c>
      <c r="M414" s="11" t="s">
        <v>200</v>
      </c>
      <c r="N414" t="s">
        <v>23</v>
      </c>
      <c r="O414" s="1">
        <v>3</v>
      </c>
      <c r="P414" s="1" t="s">
        <v>213</v>
      </c>
      <c r="Q414" s="1">
        <v>24</v>
      </c>
      <c r="R414" s="1" t="str">
        <f>CONCATENATE(Module[[#This Row],[Mod]],Module[[#This Row],[Lens]])</f>
        <v>Z3</v>
      </c>
    </row>
    <row r="415" spans="6:18" x14ac:dyDescent="0.25">
      <c r="F415" t="str">
        <f>CONCATENATE(Module[[#This Row],[Voltage]],Module[[#This Row],[Mod]],Module[[#This Row],[Lens]],Module[[#This Row],[Base]])</f>
        <v>24Z3G</v>
      </c>
      <c r="H415" t="s">
        <v>412</v>
      </c>
      <c r="I415" s="8">
        <v>751006405</v>
      </c>
      <c r="M415" s="11" t="s">
        <v>201</v>
      </c>
      <c r="N415" t="s">
        <v>23</v>
      </c>
      <c r="O415" s="1">
        <v>3</v>
      </c>
      <c r="P415" s="1" t="s">
        <v>213</v>
      </c>
      <c r="Q415" s="1">
        <v>24</v>
      </c>
      <c r="R415" s="1" t="str">
        <f>CONCATENATE(Module[[#This Row],[Mod]],Module[[#This Row],[Lens]])</f>
        <v>Z3</v>
      </c>
    </row>
    <row r="416" spans="6:18" x14ac:dyDescent="0.25">
      <c r="F416" t="str">
        <f>CONCATENATE(Module[[#This Row],[Voltage]],Module[[#This Row],[Mod]],Module[[#This Row],[Lens]],Module[[#This Row],[Base]])</f>
        <v>24Z4B</v>
      </c>
      <c r="G416">
        <f>Module[[#This Row],[Mod$]]+Module[[#This Row],[Bulb$]]</f>
        <v>136.87</v>
      </c>
      <c r="H416" s="1" t="s">
        <v>447</v>
      </c>
      <c r="I416" s="8">
        <v>751002405</v>
      </c>
      <c r="J416">
        <f>VLOOKUP(Module[[#This Row],[Module'#]],Components!$A:$D,4,FALSE)</f>
        <v>136.87</v>
      </c>
      <c r="M416" s="11" t="s">
        <v>200</v>
      </c>
      <c r="N416" t="s">
        <v>23</v>
      </c>
      <c r="O416" s="1">
        <v>4</v>
      </c>
      <c r="P416" s="1" t="s">
        <v>214</v>
      </c>
      <c r="Q416" s="1">
        <v>24</v>
      </c>
      <c r="R416" s="1" t="str">
        <f>CONCATENATE(Module[[#This Row],[Mod]],Module[[#This Row],[Lens]])</f>
        <v>Z4</v>
      </c>
    </row>
    <row r="417" spans="6:18" x14ac:dyDescent="0.25">
      <c r="F417" t="str">
        <f>CONCATENATE(Module[[#This Row],[Voltage]],Module[[#This Row],[Mod]],Module[[#This Row],[Lens]],Module[[#This Row],[Base]])</f>
        <v>24Z4G</v>
      </c>
      <c r="G417">
        <f>Module[[#This Row],[Mod$]]+Module[[#This Row],[Bulb$]]</f>
        <v>136.87</v>
      </c>
      <c r="H417" s="1" t="s">
        <v>447</v>
      </c>
      <c r="I417" s="8">
        <v>751002405</v>
      </c>
      <c r="J417">
        <f>VLOOKUP(Module[[#This Row],[Module'#]],Components!$A:$D,4,FALSE)</f>
        <v>136.87</v>
      </c>
      <c r="M417" s="11" t="s">
        <v>201</v>
      </c>
      <c r="N417" t="s">
        <v>23</v>
      </c>
      <c r="O417" s="1">
        <v>4</v>
      </c>
      <c r="P417" s="1" t="s">
        <v>214</v>
      </c>
      <c r="Q417" s="1">
        <v>24</v>
      </c>
      <c r="R417" s="1" t="str">
        <f>CONCATENATE(Module[[#This Row],[Mod]],Module[[#This Row],[Lens]])</f>
        <v>Z4</v>
      </c>
    </row>
    <row r="418" spans="6:18" x14ac:dyDescent="0.25">
      <c r="F418" t="str">
        <f>CONCATENATE(Module[[#This Row],[Voltage]],Module[[#This Row],[Mod]],Module[[#This Row],[Lens]],Module[[#This Row],[Base]])</f>
        <v>24Z5B</v>
      </c>
      <c r="G418">
        <f>Module[[#This Row],[Mod$]]+Module[[#This Row],[Bulb$]]</f>
        <v>136.87</v>
      </c>
      <c r="H418" s="1" t="s">
        <v>360</v>
      </c>
      <c r="I418" s="8">
        <v>751001405</v>
      </c>
      <c r="J418">
        <f>VLOOKUP(Module[[#This Row],[Module'#]],Components!$A:$D,4,FALSE)</f>
        <v>136.87</v>
      </c>
      <c r="M418" s="11" t="s">
        <v>200</v>
      </c>
      <c r="N418" t="s">
        <v>23</v>
      </c>
      <c r="O418" s="1">
        <v>5</v>
      </c>
      <c r="P418" s="1" t="s">
        <v>215</v>
      </c>
      <c r="Q418" s="1">
        <v>24</v>
      </c>
      <c r="R418" s="1" t="str">
        <f>CONCATENATE(Module[[#This Row],[Mod]],Module[[#This Row],[Lens]])</f>
        <v>Z5</v>
      </c>
    </row>
    <row r="419" spans="6:18" x14ac:dyDescent="0.25">
      <c r="F419" t="str">
        <f>CONCATENATE(Module[[#This Row],[Voltage]],Module[[#This Row],[Mod]],Module[[#This Row],[Lens]],Module[[#This Row],[Base]])</f>
        <v>24Z5G</v>
      </c>
      <c r="G419">
        <f>Module[[#This Row],[Mod$]]+Module[[#This Row],[Bulb$]]</f>
        <v>136.87</v>
      </c>
      <c r="H419" s="1" t="s">
        <v>360</v>
      </c>
      <c r="I419" s="8">
        <v>751001405</v>
      </c>
      <c r="J419">
        <f>VLOOKUP(Module[[#This Row],[Module'#]],Components!$A:$D,4,FALSE)</f>
        <v>136.87</v>
      </c>
      <c r="M419" s="11" t="s">
        <v>201</v>
      </c>
      <c r="N419" t="s">
        <v>23</v>
      </c>
      <c r="O419" s="1">
        <v>5</v>
      </c>
      <c r="P419" s="1" t="s">
        <v>215</v>
      </c>
      <c r="Q419" s="1">
        <v>24</v>
      </c>
      <c r="R419" s="1" t="str">
        <f>CONCATENATE(Module[[#This Row],[Mod]],Module[[#This Row],[Lens]])</f>
        <v>Z5</v>
      </c>
    </row>
    <row r="420" spans="6:18" x14ac:dyDescent="0.25">
      <c r="F420" t="str">
        <f>CONCATENATE(Module[[#This Row],[Voltage]],Module[[#This Row],[Mod]],Module[[#This Row],[Lens]],Module[[#This Row],[Base]])</f>
        <v>24Z6B</v>
      </c>
      <c r="G420">
        <f>Module[[#This Row],[Mod$]]+Module[[#This Row],[Bulb$]]</f>
        <v>136.87</v>
      </c>
      <c r="H420" s="1" t="s">
        <v>429</v>
      </c>
      <c r="I420" s="8">
        <v>751005405</v>
      </c>
      <c r="J420">
        <f>VLOOKUP(Module[[#This Row],[Module'#]],Components!$A:$D,4,FALSE)</f>
        <v>136.87</v>
      </c>
      <c r="M420" s="11" t="s">
        <v>200</v>
      </c>
      <c r="N420" t="s">
        <v>23</v>
      </c>
      <c r="O420" s="1">
        <v>6</v>
      </c>
      <c r="P420" s="1" t="s">
        <v>216</v>
      </c>
      <c r="Q420" s="1">
        <v>24</v>
      </c>
      <c r="R420" s="1" t="str">
        <f>CONCATENATE(Module[[#This Row],[Mod]],Module[[#This Row],[Lens]])</f>
        <v>Z6</v>
      </c>
    </row>
    <row r="421" spans="6:18" x14ac:dyDescent="0.25">
      <c r="F421" t="str">
        <f>CONCATENATE(Module[[#This Row],[Voltage]],Module[[#This Row],[Mod]],Module[[#This Row],[Lens]],Module[[#This Row],[Base]])</f>
        <v>24Z6G</v>
      </c>
      <c r="G421">
        <f>Module[[#This Row],[Mod$]]+Module[[#This Row],[Bulb$]]</f>
        <v>136.87</v>
      </c>
      <c r="H421" s="1" t="s">
        <v>429</v>
      </c>
      <c r="I421" s="8">
        <v>751005405</v>
      </c>
      <c r="J421">
        <f>VLOOKUP(Module[[#This Row],[Module'#]],Components!$A:$D,4,FALSE)</f>
        <v>136.87</v>
      </c>
      <c r="M421" s="11" t="s">
        <v>201</v>
      </c>
      <c r="N421" t="s">
        <v>23</v>
      </c>
      <c r="O421" s="1">
        <v>6</v>
      </c>
      <c r="P421" s="1" t="s">
        <v>216</v>
      </c>
      <c r="Q421" s="1">
        <v>24</v>
      </c>
      <c r="R421" s="1" t="str">
        <f>CONCATENATE(Module[[#This Row],[Mod]],Module[[#This Row],[Lens]])</f>
        <v>Z6</v>
      </c>
    </row>
    <row r="422" spans="6:18" x14ac:dyDescent="0.25">
      <c r="F422" t="str">
        <f>CONCATENATE(Module[[#This Row],[Voltage]],Module[[#This Row],[Mod]],Module[[#This Row],[Lens]],Module[[#This Row],[Base]])</f>
        <v>24Z7B</v>
      </c>
      <c r="G422" s="1">
        <f>Module[[#This Row],[Mod$]]+Module[[#This Row],[Bulb$]]</f>
        <v>136.87</v>
      </c>
      <c r="H422" s="1" t="s">
        <v>435</v>
      </c>
      <c r="I422" s="8">
        <v>751004405</v>
      </c>
      <c r="J422" s="1">
        <f>VLOOKUP(Module[[#This Row],[Module'#]],Components!$A:$D,4,FALSE)</f>
        <v>136.87</v>
      </c>
      <c r="K422" s="1"/>
      <c r="L422" s="1"/>
      <c r="M422" s="11" t="s">
        <v>200</v>
      </c>
      <c r="N422" s="8" t="s">
        <v>23</v>
      </c>
      <c r="O422" s="1">
        <v>7</v>
      </c>
      <c r="P422" s="1" t="s">
        <v>217</v>
      </c>
      <c r="Q422" s="1">
        <v>24</v>
      </c>
      <c r="R422" s="1" t="str">
        <f>CONCATENATE(Module[[#This Row],[Mod]],Module[[#This Row],[Lens]])</f>
        <v>Z7</v>
      </c>
    </row>
    <row r="423" spans="6:18" x14ac:dyDescent="0.25">
      <c r="F423" t="str">
        <f>CONCATENATE(Module[[#This Row],[Voltage]],Module[[#This Row],[Mod]],Module[[#This Row],[Lens]],Module[[#This Row],[Base]])</f>
        <v>24Z7G</v>
      </c>
      <c r="G423" s="1">
        <f>Module[[#This Row],[Mod$]]+Module[[#This Row],[Bulb$]]</f>
        <v>136.87</v>
      </c>
      <c r="H423" s="1" t="s">
        <v>435</v>
      </c>
      <c r="I423" s="8">
        <v>751004405</v>
      </c>
      <c r="J423" s="1">
        <f>VLOOKUP(Module[[#This Row],[Module'#]],Components!$A:$D,4,FALSE)</f>
        <v>136.87</v>
      </c>
      <c r="K423" s="1"/>
      <c r="L423" s="1"/>
      <c r="M423" s="11" t="s">
        <v>201</v>
      </c>
      <c r="N423" s="8" t="s">
        <v>23</v>
      </c>
      <c r="O423" s="1">
        <v>7</v>
      </c>
      <c r="P423" s="1" t="s">
        <v>217</v>
      </c>
      <c r="Q423" s="1">
        <v>24</v>
      </c>
      <c r="R423" s="1" t="str">
        <f>CONCATENATE(Module[[#This Row],[Mod]],Module[[#This Row],[Lens]])</f>
        <v>Z7</v>
      </c>
    </row>
    <row r="424" spans="6:18" x14ac:dyDescent="0.25">
      <c r="F424" t="str">
        <f>CONCATENATE(Module[[#This Row],[Voltage]],Module[[#This Row],[Mod]],Module[[#This Row],[Lens]],Module[[#This Row],[Base]])</f>
        <v>24Z8B</v>
      </c>
      <c r="G424" s="1">
        <f>Module[[#This Row],[Mod$]]+Module[[#This Row],[Bulb$]]</f>
        <v>136.87</v>
      </c>
      <c r="H424" s="1" t="s">
        <v>455</v>
      </c>
      <c r="I424" s="8">
        <v>751007405</v>
      </c>
      <c r="J424" s="1">
        <f>VLOOKUP(Module[[#This Row],[Module'#]],Components!$A:$D,4,FALSE)</f>
        <v>136.87</v>
      </c>
      <c r="K424" s="1"/>
      <c r="L424" s="1"/>
      <c r="M424" s="11" t="s">
        <v>200</v>
      </c>
      <c r="N424" s="8" t="s">
        <v>23</v>
      </c>
      <c r="O424" s="1">
        <v>8</v>
      </c>
      <c r="P424" s="1" t="s">
        <v>218</v>
      </c>
      <c r="Q424" s="1">
        <v>24</v>
      </c>
      <c r="R424" s="1" t="str">
        <f>CONCATENATE(Module[[#This Row],[Mod]],Module[[#This Row],[Lens]])</f>
        <v>Z8</v>
      </c>
    </row>
    <row r="425" spans="6:18" x14ac:dyDescent="0.25">
      <c r="F425" t="str">
        <f>CONCATENATE(Module[[#This Row],[Voltage]],Module[[#This Row],[Mod]],Module[[#This Row],[Lens]],Module[[#This Row],[Base]])</f>
        <v>24Z8G</v>
      </c>
      <c r="G425" s="1">
        <f>Module[[#This Row],[Mod$]]+Module[[#This Row],[Bulb$]]</f>
        <v>136.87</v>
      </c>
      <c r="H425" s="1" t="s">
        <v>455</v>
      </c>
      <c r="I425" s="8">
        <v>751007405</v>
      </c>
      <c r="J425" s="1">
        <f>VLOOKUP(Module[[#This Row],[Module'#]],Components!$A:$D,4,FALSE)</f>
        <v>136.87</v>
      </c>
      <c r="K425" s="1"/>
      <c r="L425" s="1"/>
      <c r="M425" s="11" t="s">
        <v>201</v>
      </c>
      <c r="N425" s="8" t="s">
        <v>23</v>
      </c>
      <c r="O425" s="1">
        <v>8</v>
      </c>
      <c r="P425" s="1" t="s">
        <v>218</v>
      </c>
      <c r="Q425" s="1">
        <v>24</v>
      </c>
      <c r="R425" s="1" t="str">
        <f>CONCATENATE(Module[[#This Row],[Mod]],Module[[#This Row],[Lens]])</f>
        <v>Z8</v>
      </c>
    </row>
    <row r="426" spans="6:18" x14ac:dyDescent="0.25">
      <c r="F426" t="str">
        <f>CONCATENATE(Module[[#This Row],[Voltage]],Module[[#This Row],[Mod]],Module[[#This Row],[Lens]],Module[[#This Row],[Base]])</f>
        <v>120Z3B</v>
      </c>
      <c r="G426">
        <f>Module[[#This Row],[Mod$]]+Module[[#This Row],[Bulb$]]</f>
        <v>136.87</v>
      </c>
      <c r="H426" s="1" t="s">
        <v>441</v>
      </c>
      <c r="I426" s="8">
        <v>751006310</v>
      </c>
      <c r="J426">
        <f>VLOOKUP(Module[[#This Row],[Module'#]],Components!$A:$D,4,FALSE)</f>
        <v>136.87</v>
      </c>
      <c r="M426" s="11" t="s">
        <v>200</v>
      </c>
      <c r="N426" t="s">
        <v>23</v>
      </c>
      <c r="O426" s="1">
        <v>3</v>
      </c>
      <c r="P426" s="1" t="s">
        <v>213</v>
      </c>
      <c r="Q426" s="1">
        <v>120</v>
      </c>
      <c r="R426" s="1" t="str">
        <f>CONCATENATE(Module[[#This Row],[Mod]],Module[[#This Row],[Lens]])</f>
        <v>Z3</v>
      </c>
    </row>
    <row r="427" spans="6:18" x14ac:dyDescent="0.25">
      <c r="F427" t="str">
        <f>CONCATENATE(Module[[#This Row],[Voltage]],Module[[#This Row],[Mod]],Module[[#This Row],[Lens]],Module[[#This Row],[Base]])</f>
        <v>120Z3G</v>
      </c>
      <c r="G427">
        <f>Module[[#This Row],[Mod$]]+Module[[#This Row],[Bulb$]]</f>
        <v>136.87</v>
      </c>
      <c r="H427" s="1" t="s">
        <v>441</v>
      </c>
      <c r="I427" s="8">
        <v>751006310</v>
      </c>
      <c r="J427">
        <f>VLOOKUP(Module[[#This Row],[Module'#]],Components!$A:$D,4,FALSE)</f>
        <v>136.87</v>
      </c>
      <c r="M427" s="11" t="s">
        <v>201</v>
      </c>
      <c r="N427" t="s">
        <v>23</v>
      </c>
      <c r="O427" s="1">
        <v>3</v>
      </c>
      <c r="P427" s="1" t="s">
        <v>213</v>
      </c>
      <c r="Q427" s="1">
        <v>120</v>
      </c>
      <c r="R427" s="1" t="str">
        <f>CONCATENATE(Module[[#This Row],[Mod]],Module[[#This Row],[Lens]])</f>
        <v>Z3</v>
      </c>
    </row>
    <row r="428" spans="6:18" x14ac:dyDescent="0.25">
      <c r="F428" t="str">
        <f>CONCATENATE(Module[[#This Row],[Voltage]],Module[[#This Row],[Mod]],Module[[#This Row],[Lens]],Module[[#This Row],[Base]])</f>
        <v>120Z4B</v>
      </c>
      <c r="G428">
        <f>Module[[#This Row],[Mod$]]+Module[[#This Row],[Bulb$]]</f>
        <v>136.87</v>
      </c>
      <c r="H428" s="1" t="s">
        <v>447</v>
      </c>
      <c r="I428" s="8">
        <v>751002310</v>
      </c>
      <c r="J428">
        <f>VLOOKUP(Module[[#This Row],[Module'#]],Components!$A:$D,4,FALSE)</f>
        <v>136.87</v>
      </c>
      <c r="M428" s="11" t="s">
        <v>200</v>
      </c>
      <c r="N428" t="s">
        <v>23</v>
      </c>
      <c r="O428" s="1">
        <v>4</v>
      </c>
      <c r="P428" s="1" t="s">
        <v>214</v>
      </c>
      <c r="Q428" s="1">
        <v>120</v>
      </c>
      <c r="R428" s="1" t="str">
        <f>CONCATENATE(Module[[#This Row],[Mod]],Module[[#This Row],[Lens]])</f>
        <v>Z4</v>
      </c>
    </row>
    <row r="429" spans="6:18" x14ac:dyDescent="0.25">
      <c r="F429" t="str">
        <f>CONCATENATE(Module[[#This Row],[Voltage]],Module[[#This Row],[Mod]],Module[[#This Row],[Lens]],Module[[#This Row],[Base]])</f>
        <v>120Z4G</v>
      </c>
      <c r="G429">
        <f>Module[[#This Row],[Mod$]]+Module[[#This Row],[Bulb$]]</f>
        <v>136.87</v>
      </c>
      <c r="H429" s="1" t="s">
        <v>447</v>
      </c>
      <c r="I429" s="8">
        <v>751002310</v>
      </c>
      <c r="J429">
        <f>VLOOKUP(Module[[#This Row],[Module'#]],Components!$A:$D,4,FALSE)</f>
        <v>136.87</v>
      </c>
      <c r="M429" s="11" t="s">
        <v>201</v>
      </c>
      <c r="N429" t="s">
        <v>23</v>
      </c>
      <c r="O429" s="1">
        <v>4</v>
      </c>
      <c r="P429" s="1" t="s">
        <v>214</v>
      </c>
      <c r="Q429" s="1">
        <v>120</v>
      </c>
      <c r="R429" s="1" t="str">
        <f>CONCATENATE(Module[[#This Row],[Mod]],Module[[#This Row],[Lens]])</f>
        <v>Z4</v>
      </c>
    </row>
    <row r="430" spans="6:18" x14ac:dyDescent="0.25">
      <c r="F430" t="str">
        <f>CONCATENATE(Module[[#This Row],[Voltage]],Module[[#This Row],[Mod]],Module[[#This Row],[Lens]],Module[[#This Row],[Base]])</f>
        <v>120Z5B</v>
      </c>
      <c r="G430">
        <f>Module[[#This Row],[Mod$]]+Module[[#This Row],[Bulb$]]</f>
        <v>136.87</v>
      </c>
      <c r="H430" s="1" t="s">
        <v>360</v>
      </c>
      <c r="I430" s="8">
        <v>751001310</v>
      </c>
      <c r="J430">
        <f>VLOOKUP(Module[[#This Row],[Module'#]],Components!$A:$D,4,FALSE)</f>
        <v>136.87</v>
      </c>
      <c r="M430" s="11" t="s">
        <v>200</v>
      </c>
      <c r="N430" t="s">
        <v>23</v>
      </c>
      <c r="O430" s="1">
        <v>5</v>
      </c>
      <c r="P430" s="1" t="s">
        <v>215</v>
      </c>
      <c r="Q430" s="1">
        <v>120</v>
      </c>
      <c r="R430" s="1" t="str">
        <f>CONCATENATE(Module[[#This Row],[Mod]],Module[[#This Row],[Lens]])</f>
        <v>Z5</v>
      </c>
    </row>
    <row r="431" spans="6:18" x14ac:dyDescent="0.25">
      <c r="F431" t="str">
        <f>CONCATENATE(Module[[#This Row],[Voltage]],Module[[#This Row],[Mod]],Module[[#This Row],[Lens]],Module[[#This Row],[Base]])</f>
        <v>120Z5G</v>
      </c>
      <c r="G431">
        <f>Module[[#This Row],[Mod$]]+Module[[#This Row],[Bulb$]]</f>
        <v>136.87</v>
      </c>
      <c r="H431" s="1" t="s">
        <v>360</v>
      </c>
      <c r="I431" s="8">
        <v>751001310</v>
      </c>
      <c r="J431">
        <f>VLOOKUP(Module[[#This Row],[Module'#]],Components!$A:$D,4,FALSE)</f>
        <v>136.87</v>
      </c>
      <c r="M431" s="11" t="s">
        <v>201</v>
      </c>
      <c r="N431" t="s">
        <v>23</v>
      </c>
      <c r="O431" s="1">
        <v>5</v>
      </c>
      <c r="P431" s="1" t="s">
        <v>215</v>
      </c>
      <c r="Q431" s="1">
        <v>120</v>
      </c>
      <c r="R431" s="1" t="str">
        <f>CONCATENATE(Module[[#This Row],[Mod]],Module[[#This Row],[Lens]])</f>
        <v>Z5</v>
      </c>
    </row>
    <row r="432" spans="6:18" x14ac:dyDescent="0.25">
      <c r="F432" t="str">
        <f>CONCATENATE(Module[[#This Row],[Voltage]],Module[[#This Row],[Mod]],Module[[#This Row],[Lens]],Module[[#This Row],[Base]])</f>
        <v>120Z6B</v>
      </c>
      <c r="G432">
        <f>Module[[#This Row],[Mod$]]+Module[[#This Row],[Bulb$]]</f>
        <v>136.87</v>
      </c>
      <c r="H432" s="1" t="s">
        <v>429</v>
      </c>
      <c r="I432" s="8">
        <v>751005310</v>
      </c>
      <c r="J432">
        <f>VLOOKUP(Module[[#This Row],[Module'#]],Components!$A:$D,4,FALSE)</f>
        <v>136.87</v>
      </c>
      <c r="M432" s="11" t="s">
        <v>200</v>
      </c>
      <c r="N432" t="s">
        <v>23</v>
      </c>
      <c r="O432" s="1">
        <v>6</v>
      </c>
      <c r="P432" s="1" t="s">
        <v>216</v>
      </c>
      <c r="Q432" s="1">
        <v>120</v>
      </c>
      <c r="R432" s="1" t="str">
        <f>CONCATENATE(Module[[#This Row],[Mod]],Module[[#This Row],[Lens]])</f>
        <v>Z6</v>
      </c>
    </row>
    <row r="433" spans="6:18" x14ac:dyDescent="0.25">
      <c r="F433" t="str">
        <f>CONCATENATE(Module[[#This Row],[Voltage]],Module[[#This Row],[Mod]],Module[[#This Row],[Lens]],Module[[#This Row],[Base]])</f>
        <v>120Z6G</v>
      </c>
      <c r="G433">
        <f>Module[[#This Row],[Mod$]]+Module[[#This Row],[Bulb$]]</f>
        <v>136.87</v>
      </c>
      <c r="H433" s="1" t="s">
        <v>429</v>
      </c>
      <c r="I433" s="8">
        <v>751005310</v>
      </c>
      <c r="J433">
        <f>VLOOKUP(Module[[#This Row],[Module'#]],Components!$A:$D,4,FALSE)</f>
        <v>136.87</v>
      </c>
      <c r="M433" s="11" t="s">
        <v>201</v>
      </c>
      <c r="N433" t="s">
        <v>23</v>
      </c>
      <c r="O433" s="1">
        <v>6</v>
      </c>
      <c r="P433" s="1" t="s">
        <v>216</v>
      </c>
      <c r="Q433" s="1">
        <v>120</v>
      </c>
      <c r="R433" s="1" t="str">
        <f>CONCATENATE(Module[[#This Row],[Mod]],Module[[#This Row],[Lens]])</f>
        <v>Z6</v>
      </c>
    </row>
    <row r="434" spans="6:18" x14ac:dyDescent="0.25">
      <c r="F434" t="str">
        <f>CONCATENATE(Module[[#This Row],[Voltage]],Module[[#This Row],[Mod]],Module[[#This Row],[Lens]],Module[[#This Row],[Base]])</f>
        <v>120Z7B</v>
      </c>
      <c r="G434" s="1">
        <f>Module[[#This Row],[Mod$]]+Module[[#This Row],[Bulb$]]</f>
        <v>136.87</v>
      </c>
      <c r="H434" s="1" t="s">
        <v>435</v>
      </c>
      <c r="I434" s="8">
        <v>751004310</v>
      </c>
      <c r="J434" s="1">
        <f>VLOOKUP(Module[[#This Row],[Module'#]],Components!$A:$D,4,FALSE)</f>
        <v>136.87</v>
      </c>
      <c r="K434" s="1"/>
      <c r="L434" s="1"/>
      <c r="M434" s="11" t="s">
        <v>200</v>
      </c>
      <c r="N434" s="8" t="s">
        <v>23</v>
      </c>
      <c r="O434" s="1">
        <v>7</v>
      </c>
      <c r="P434" s="1" t="s">
        <v>217</v>
      </c>
      <c r="Q434" s="1">
        <v>120</v>
      </c>
      <c r="R434" s="1" t="str">
        <f>CONCATENATE(Module[[#This Row],[Mod]],Module[[#This Row],[Lens]])</f>
        <v>Z7</v>
      </c>
    </row>
    <row r="435" spans="6:18" x14ac:dyDescent="0.25">
      <c r="F435" t="str">
        <f>CONCATENATE(Module[[#This Row],[Voltage]],Module[[#This Row],[Mod]],Module[[#This Row],[Lens]],Module[[#This Row],[Base]])</f>
        <v>120Z7G</v>
      </c>
      <c r="G435" s="1">
        <f>Module[[#This Row],[Mod$]]+Module[[#This Row],[Bulb$]]</f>
        <v>136.87</v>
      </c>
      <c r="H435" s="1" t="s">
        <v>435</v>
      </c>
      <c r="I435" s="8">
        <v>751004310</v>
      </c>
      <c r="J435" s="1">
        <f>VLOOKUP(Module[[#This Row],[Module'#]],Components!$A:$D,4,FALSE)</f>
        <v>136.87</v>
      </c>
      <c r="K435" s="1"/>
      <c r="L435" s="1"/>
      <c r="M435" s="11" t="s">
        <v>201</v>
      </c>
      <c r="N435" s="8" t="s">
        <v>23</v>
      </c>
      <c r="O435" s="1">
        <v>7</v>
      </c>
      <c r="P435" s="1" t="s">
        <v>217</v>
      </c>
      <c r="Q435" s="1">
        <v>120</v>
      </c>
      <c r="R435" s="1" t="str">
        <f>CONCATENATE(Module[[#This Row],[Mod]],Module[[#This Row],[Lens]])</f>
        <v>Z7</v>
      </c>
    </row>
    <row r="436" spans="6:18" x14ac:dyDescent="0.25">
      <c r="F436" t="str">
        <f>CONCATENATE(Module[[#This Row],[Voltage]],Module[[#This Row],[Mod]],Module[[#This Row],[Lens]],Module[[#This Row],[Base]])</f>
        <v>120Z8B</v>
      </c>
      <c r="G436" s="1">
        <f>Module[[#This Row],[Mod$]]+Module[[#This Row],[Bulb$]]</f>
        <v>136.87</v>
      </c>
      <c r="H436" s="1" t="s">
        <v>455</v>
      </c>
      <c r="I436" s="8">
        <v>751007310</v>
      </c>
      <c r="J436" s="1">
        <f>VLOOKUP(Module[[#This Row],[Module'#]],Components!$A:$D,4,FALSE)</f>
        <v>136.87</v>
      </c>
      <c r="K436" s="1"/>
      <c r="L436" s="1"/>
      <c r="M436" s="11" t="s">
        <v>200</v>
      </c>
      <c r="N436" s="8" t="s">
        <v>23</v>
      </c>
      <c r="O436" s="1">
        <v>8</v>
      </c>
      <c r="P436" s="1" t="s">
        <v>218</v>
      </c>
      <c r="Q436" s="1">
        <v>120</v>
      </c>
      <c r="R436" s="1" t="str">
        <f>CONCATENATE(Module[[#This Row],[Mod]],Module[[#This Row],[Lens]])</f>
        <v>Z8</v>
      </c>
    </row>
    <row r="437" spans="6:18" x14ac:dyDescent="0.25">
      <c r="F437" t="str">
        <f>CONCATENATE(Module[[#This Row],[Voltage]],Module[[#This Row],[Mod]],Module[[#This Row],[Lens]],Module[[#This Row],[Base]])</f>
        <v>120Z8G</v>
      </c>
      <c r="G437" s="1">
        <f>Module[[#This Row],[Mod$]]+Module[[#This Row],[Bulb$]]</f>
        <v>136.87</v>
      </c>
      <c r="H437" s="1" t="s">
        <v>455</v>
      </c>
      <c r="I437" s="8">
        <v>751007310</v>
      </c>
      <c r="J437" s="1">
        <f>VLOOKUP(Module[[#This Row],[Module'#]],Components!$A:$D,4,FALSE)</f>
        <v>136.87</v>
      </c>
      <c r="K437" s="1"/>
      <c r="L437" s="1"/>
      <c r="M437" s="11" t="s">
        <v>201</v>
      </c>
      <c r="N437" s="8" t="s">
        <v>23</v>
      </c>
      <c r="O437" s="1">
        <v>8</v>
      </c>
      <c r="P437" s="1" t="s">
        <v>218</v>
      </c>
      <c r="Q437" s="1">
        <v>120</v>
      </c>
      <c r="R437" s="1" t="str">
        <f>CONCATENATE(Module[[#This Row],[Mod]],Module[[#This Row],[Lens]])</f>
        <v>Z8</v>
      </c>
    </row>
    <row r="438" spans="6:18" x14ac:dyDescent="0.25">
      <c r="F438" t="str">
        <f>CONCATENATE(Module[[#This Row],[Voltage]],Module[[#This Row],[Mod]],Module[[#This Row],[Lens]],Module[[#This Row],[Base]])</f>
        <v>240Z3B</v>
      </c>
      <c r="G438">
        <f>Module[[#This Row],[Mod$]]+Module[[#This Row],[Bulb$]]</f>
        <v>136.87</v>
      </c>
      <c r="H438" s="1" t="s">
        <v>441</v>
      </c>
      <c r="I438" s="8">
        <v>751006313</v>
      </c>
      <c r="J438">
        <f>VLOOKUP(Module[[#This Row],[Module'#]],Components!$A:$D,4,FALSE)</f>
        <v>136.87</v>
      </c>
      <c r="M438" s="11" t="s">
        <v>200</v>
      </c>
      <c r="N438" t="s">
        <v>23</v>
      </c>
      <c r="O438" s="1">
        <v>3</v>
      </c>
      <c r="P438" s="1" t="s">
        <v>213</v>
      </c>
      <c r="Q438" s="1">
        <v>240</v>
      </c>
      <c r="R438" s="1" t="str">
        <f>CONCATENATE(Module[[#This Row],[Mod]],Module[[#This Row],[Lens]])</f>
        <v>Z3</v>
      </c>
    </row>
    <row r="439" spans="6:18" x14ac:dyDescent="0.25">
      <c r="F439" t="str">
        <f>CONCATENATE(Module[[#This Row],[Voltage]],Module[[#This Row],[Mod]],Module[[#This Row],[Lens]],Module[[#This Row],[Base]])</f>
        <v>240Z3G</v>
      </c>
      <c r="G439">
        <f>Module[[#This Row],[Mod$]]+Module[[#This Row],[Bulb$]]</f>
        <v>136.87</v>
      </c>
      <c r="H439" s="1" t="s">
        <v>441</v>
      </c>
      <c r="I439" s="8">
        <v>751006313</v>
      </c>
      <c r="J439">
        <f>VLOOKUP(Module[[#This Row],[Module'#]],Components!$A:$D,4,FALSE)</f>
        <v>136.87</v>
      </c>
      <c r="M439" s="11" t="s">
        <v>201</v>
      </c>
      <c r="N439" t="s">
        <v>23</v>
      </c>
      <c r="O439" s="1">
        <v>3</v>
      </c>
      <c r="P439" s="1" t="s">
        <v>213</v>
      </c>
      <c r="Q439" s="1">
        <v>240</v>
      </c>
      <c r="R439" s="1" t="str">
        <f>CONCATENATE(Module[[#This Row],[Mod]],Module[[#This Row],[Lens]])</f>
        <v>Z3</v>
      </c>
    </row>
    <row r="440" spans="6:18" x14ac:dyDescent="0.25">
      <c r="F440" t="str">
        <f>CONCATENATE(Module[[#This Row],[Voltage]],Module[[#This Row],[Mod]],Module[[#This Row],[Lens]],Module[[#This Row],[Base]])</f>
        <v>240Z4B</v>
      </c>
      <c r="G440">
        <f>Module[[#This Row],[Mod$]]+Module[[#This Row],[Bulb$]]</f>
        <v>136.87</v>
      </c>
      <c r="H440" s="1" t="s">
        <v>447</v>
      </c>
      <c r="I440" s="8">
        <v>751002313</v>
      </c>
      <c r="J440">
        <f>VLOOKUP(Module[[#This Row],[Module'#]],Components!$A:$D,4,FALSE)</f>
        <v>136.87</v>
      </c>
      <c r="M440" s="11" t="s">
        <v>200</v>
      </c>
      <c r="N440" t="s">
        <v>23</v>
      </c>
      <c r="O440" s="1">
        <v>4</v>
      </c>
      <c r="P440" s="1" t="s">
        <v>214</v>
      </c>
      <c r="Q440" s="1">
        <v>240</v>
      </c>
      <c r="R440" s="1" t="str">
        <f>CONCATENATE(Module[[#This Row],[Mod]],Module[[#This Row],[Lens]])</f>
        <v>Z4</v>
      </c>
    </row>
    <row r="441" spans="6:18" x14ac:dyDescent="0.25">
      <c r="F441" t="str">
        <f>CONCATENATE(Module[[#This Row],[Voltage]],Module[[#This Row],[Mod]],Module[[#This Row],[Lens]],Module[[#This Row],[Base]])</f>
        <v>240Z4G</v>
      </c>
      <c r="G441">
        <f>Module[[#This Row],[Mod$]]+Module[[#This Row],[Bulb$]]</f>
        <v>136.87</v>
      </c>
      <c r="H441" s="1" t="s">
        <v>447</v>
      </c>
      <c r="I441" s="8">
        <v>751002313</v>
      </c>
      <c r="J441">
        <f>VLOOKUP(Module[[#This Row],[Module'#]],Components!$A:$D,4,FALSE)</f>
        <v>136.87</v>
      </c>
      <c r="M441" s="11" t="s">
        <v>201</v>
      </c>
      <c r="N441" t="s">
        <v>23</v>
      </c>
      <c r="O441" s="1">
        <v>4</v>
      </c>
      <c r="P441" s="1" t="s">
        <v>214</v>
      </c>
      <c r="Q441" s="1">
        <v>240</v>
      </c>
      <c r="R441" s="1" t="str">
        <f>CONCATENATE(Module[[#This Row],[Mod]],Module[[#This Row],[Lens]])</f>
        <v>Z4</v>
      </c>
    </row>
    <row r="442" spans="6:18" x14ac:dyDescent="0.25">
      <c r="F442" t="str">
        <f>CONCATENATE(Module[[#This Row],[Voltage]],Module[[#This Row],[Mod]],Module[[#This Row],[Lens]],Module[[#This Row],[Base]])</f>
        <v>240Z5B</v>
      </c>
      <c r="G442">
        <f>Module[[#This Row],[Mod$]]+Module[[#This Row],[Bulb$]]</f>
        <v>136.87</v>
      </c>
      <c r="H442" s="1" t="s">
        <v>360</v>
      </c>
      <c r="I442" s="8">
        <v>751001313</v>
      </c>
      <c r="J442">
        <f>VLOOKUP(Module[[#This Row],[Module'#]],Components!$A:$D,4,FALSE)</f>
        <v>136.87</v>
      </c>
      <c r="M442" s="11" t="s">
        <v>200</v>
      </c>
      <c r="N442" t="s">
        <v>23</v>
      </c>
      <c r="O442" s="1">
        <v>5</v>
      </c>
      <c r="P442" s="1" t="s">
        <v>215</v>
      </c>
      <c r="Q442" s="1">
        <v>240</v>
      </c>
      <c r="R442" s="1" t="str">
        <f>CONCATENATE(Module[[#This Row],[Mod]],Module[[#This Row],[Lens]])</f>
        <v>Z5</v>
      </c>
    </row>
    <row r="443" spans="6:18" x14ac:dyDescent="0.25">
      <c r="F443" t="str">
        <f>CONCATENATE(Module[[#This Row],[Voltage]],Module[[#This Row],[Mod]],Module[[#This Row],[Lens]],Module[[#This Row],[Base]])</f>
        <v>240Z5G</v>
      </c>
      <c r="G443">
        <f>Module[[#This Row],[Mod$]]+Module[[#This Row],[Bulb$]]</f>
        <v>136.87</v>
      </c>
      <c r="H443" s="1" t="s">
        <v>360</v>
      </c>
      <c r="I443" s="8">
        <v>751001313</v>
      </c>
      <c r="J443">
        <f>VLOOKUP(Module[[#This Row],[Module'#]],Components!$A:$D,4,FALSE)</f>
        <v>136.87</v>
      </c>
      <c r="M443" s="11" t="s">
        <v>201</v>
      </c>
      <c r="N443" t="s">
        <v>23</v>
      </c>
      <c r="O443" s="1">
        <v>5</v>
      </c>
      <c r="P443" s="1" t="s">
        <v>215</v>
      </c>
      <c r="Q443" s="1">
        <v>240</v>
      </c>
      <c r="R443" s="1" t="str">
        <f>CONCATENATE(Module[[#This Row],[Mod]],Module[[#This Row],[Lens]])</f>
        <v>Z5</v>
      </c>
    </row>
    <row r="444" spans="6:18" x14ac:dyDescent="0.25">
      <c r="F444" t="str">
        <f>CONCATENATE(Module[[#This Row],[Voltage]],Module[[#This Row],[Mod]],Module[[#This Row],[Lens]],Module[[#This Row],[Base]])</f>
        <v>240Z6B</v>
      </c>
      <c r="G444">
        <f>Module[[#This Row],[Mod$]]+Module[[#This Row],[Bulb$]]</f>
        <v>136.87</v>
      </c>
      <c r="H444" s="1" t="s">
        <v>429</v>
      </c>
      <c r="I444" s="8">
        <v>751005313</v>
      </c>
      <c r="J444">
        <f>VLOOKUP(Module[[#This Row],[Module'#]],Components!$A:$D,4,FALSE)</f>
        <v>136.87</v>
      </c>
      <c r="M444" s="11" t="s">
        <v>200</v>
      </c>
      <c r="N444" t="s">
        <v>23</v>
      </c>
      <c r="O444" s="1">
        <v>6</v>
      </c>
      <c r="P444" s="1" t="s">
        <v>216</v>
      </c>
      <c r="Q444" s="1">
        <v>240</v>
      </c>
      <c r="R444" s="1" t="str">
        <f>CONCATENATE(Module[[#This Row],[Mod]],Module[[#This Row],[Lens]])</f>
        <v>Z6</v>
      </c>
    </row>
    <row r="445" spans="6:18" x14ac:dyDescent="0.25">
      <c r="F445" t="str">
        <f>CONCATENATE(Module[[#This Row],[Voltage]],Module[[#This Row],[Mod]],Module[[#This Row],[Lens]],Module[[#This Row],[Base]])</f>
        <v>240Z6G</v>
      </c>
      <c r="G445">
        <f>Module[[#This Row],[Mod$]]+Module[[#This Row],[Bulb$]]</f>
        <v>136.87</v>
      </c>
      <c r="H445" s="1" t="s">
        <v>429</v>
      </c>
      <c r="I445" s="8">
        <v>751005313</v>
      </c>
      <c r="J445">
        <f>VLOOKUP(Module[[#This Row],[Module'#]],Components!$A:$D,4,FALSE)</f>
        <v>136.87</v>
      </c>
      <c r="M445" s="11" t="s">
        <v>201</v>
      </c>
      <c r="N445" t="s">
        <v>23</v>
      </c>
      <c r="O445" s="1">
        <v>6</v>
      </c>
      <c r="P445" s="1" t="s">
        <v>216</v>
      </c>
      <c r="Q445" s="1">
        <v>240</v>
      </c>
      <c r="R445" s="1" t="str">
        <f>CONCATENATE(Module[[#This Row],[Mod]],Module[[#This Row],[Lens]])</f>
        <v>Z6</v>
      </c>
    </row>
    <row r="446" spans="6:18" x14ac:dyDescent="0.25">
      <c r="F446" t="str">
        <f>CONCATENATE(Module[[#This Row],[Voltage]],Module[[#This Row],[Mod]],Module[[#This Row],[Lens]],Module[[#This Row],[Base]])</f>
        <v>240Z7B</v>
      </c>
      <c r="G446" s="1">
        <f>Module[[#This Row],[Mod$]]+Module[[#This Row],[Bulb$]]</f>
        <v>136.87</v>
      </c>
      <c r="H446" s="1" t="s">
        <v>435</v>
      </c>
      <c r="I446" s="8">
        <v>751004313</v>
      </c>
      <c r="J446" s="1">
        <f>VLOOKUP(Module[[#This Row],[Module'#]],Components!$A:$D,4,FALSE)</f>
        <v>136.87</v>
      </c>
      <c r="K446" s="1"/>
      <c r="L446" s="1"/>
      <c r="M446" s="11" t="s">
        <v>200</v>
      </c>
      <c r="N446" s="8" t="s">
        <v>23</v>
      </c>
      <c r="O446" s="1">
        <v>7</v>
      </c>
      <c r="P446" s="1" t="s">
        <v>217</v>
      </c>
      <c r="Q446" s="1">
        <v>240</v>
      </c>
      <c r="R446" s="1" t="str">
        <f>CONCATENATE(Module[[#This Row],[Mod]],Module[[#This Row],[Lens]])</f>
        <v>Z7</v>
      </c>
    </row>
    <row r="447" spans="6:18" x14ac:dyDescent="0.25">
      <c r="F447" t="str">
        <f>CONCATENATE(Module[[#This Row],[Voltage]],Module[[#This Row],[Mod]],Module[[#This Row],[Lens]],Module[[#This Row],[Base]])</f>
        <v>240Z7G</v>
      </c>
      <c r="G447" s="1">
        <f>Module[[#This Row],[Mod$]]+Module[[#This Row],[Bulb$]]</f>
        <v>136.87</v>
      </c>
      <c r="H447" s="1" t="s">
        <v>435</v>
      </c>
      <c r="I447" s="8">
        <v>751004313</v>
      </c>
      <c r="J447" s="1">
        <f>VLOOKUP(Module[[#This Row],[Module'#]],Components!$A:$D,4,FALSE)</f>
        <v>136.87</v>
      </c>
      <c r="K447" s="1"/>
      <c r="L447" s="1"/>
      <c r="M447" s="11" t="s">
        <v>201</v>
      </c>
      <c r="N447" s="8" t="s">
        <v>23</v>
      </c>
      <c r="O447" s="1">
        <v>7</v>
      </c>
      <c r="P447" s="1" t="s">
        <v>217</v>
      </c>
      <c r="Q447" s="1">
        <v>240</v>
      </c>
      <c r="R447" s="1" t="str">
        <f>CONCATENATE(Module[[#This Row],[Mod]],Module[[#This Row],[Lens]])</f>
        <v>Z7</v>
      </c>
    </row>
    <row r="448" spans="6:18" x14ac:dyDescent="0.25">
      <c r="F448" t="str">
        <f>CONCATENATE(Module[[#This Row],[Voltage]],Module[[#This Row],[Mod]],Module[[#This Row],[Lens]],Module[[#This Row],[Base]])</f>
        <v>240Z8B</v>
      </c>
      <c r="G448" s="1">
        <f>Module[[#This Row],[Mod$]]+Module[[#This Row],[Bulb$]]</f>
        <v>136.87</v>
      </c>
      <c r="H448" s="1" t="s">
        <v>455</v>
      </c>
      <c r="I448" s="8">
        <v>751007313</v>
      </c>
      <c r="J448" s="1">
        <f>VLOOKUP(Module[[#This Row],[Module'#]],Components!$A:$D,4,FALSE)</f>
        <v>136.87</v>
      </c>
      <c r="K448" s="1"/>
      <c r="L448" s="1"/>
      <c r="M448" s="11" t="s">
        <v>200</v>
      </c>
      <c r="N448" s="8" t="s">
        <v>23</v>
      </c>
      <c r="O448" s="1">
        <v>8</v>
      </c>
      <c r="P448" s="1" t="s">
        <v>218</v>
      </c>
      <c r="Q448" s="1">
        <v>240</v>
      </c>
      <c r="R448" s="1" t="str">
        <f>CONCATENATE(Module[[#This Row],[Mod]],Module[[#This Row],[Lens]])</f>
        <v>Z8</v>
      </c>
    </row>
    <row r="449" spans="6:18" x14ac:dyDescent="0.25">
      <c r="F449" t="str">
        <f>CONCATENATE(Module[[#This Row],[Voltage]],Module[[#This Row],[Mod]],Module[[#This Row],[Lens]],Module[[#This Row],[Base]])</f>
        <v>240Z8G</v>
      </c>
      <c r="G449" s="1">
        <f>Module[[#This Row],[Mod$]]+Module[[#This Row],[Bulb$]]</f>
        <v>136.87</v>
      </c>
      <c r="H449" s="1" t="s">
        <v>455</v>
      </c>
      <c r="I449" s="8">
        <v>751007313</v>
      </c>
      <c r="J449" s="1">
        <f>VLOOKUP(Module[[#This Row],[Module'#]],Components!$A:$D,4,FALSE)</f>
        <v>136.87</v>
      </c>
      <c r="K449" s="1"/>
      <c r="L449" s="1"/>
      <c r="M449" s="11" t="s">
        <v>201</v>
      </c>
      <c r="N449" s="8" t="s">
        <v>23</v>
      </c>
      <c r="O449" s="1">
        <v>8</v>
      </c>
      <c r="P449" s="1" t="s">
        <v>218</v>
      </c>
      <c r="Q449" s="1">
        <v>240</v>
      </c>
      <c r="R449" s="1" t="str">
        <f>CONCATENATE(Module[[#This Row],[Mod]],Module[[#This Row],[Lens]])</f>
        <v>Z8</v>
      </c>
    </row>
  </sheetData>
  <phoneticPr fontId="4" type="noConversion"/>
  <conditionalFormatting sqref="F155:F158">
    <cfRule type="duplicateValues" dxfId="61" priority="97"/>
  </conditionalFormatting>
  <conditionalFormatting sqref="F159:F162">
    <cfRule type="duplicateValues" dxfId="60" priority="96"/>
  </conditionalFormatting>
  <conditionalFormatting sqref="F163:F168">
    <cfRule type="duplicateValues" dxfId="59" priority="95"/>
  </conditionalFormatting>
  <conditionalFormatting sqref="F169:F170">
    <cfRule type="duplicateValues" dxfId="58" priority="93"/>
  </conditionalFormatting>
  <conditionalFormatting sqref="F169:F174">
    <cfRule type="duplicateValues" dxfId="57" priority="94"/>
  </conditionalFormatting>
  <conditionalFormatting sqref="F171:F174">
    <cfRule type="duplicateValues" dxfId="56" priority="92"/>
  </conditionalFormatting>
  <conditionalFormatting sqref="F179:F182">
    <cfRule type="duplicateValues" dxfId="55" priority="91"/>
  </conditionalFormatting>
  <conditionalFormatting sqref="F183:F184">
    <cfRule type="duplicateValues" dxfId="54" priority="90"/>
  </conditionalFormatting>
  <conditionalFormatting sqref="F185:F190">
    <cfRule type="duplicateValues" dxfId="53" priority="89"/>
  </conditionalFormatting>
  <conditionalFormatting sqref="F197:F200">
    <cfRule type="duplicateValues" dxfId="52" priority="86"/>
  </conditionalFormatting>
  <conditionalFormatting sqref="F203:F204">
    <cfRule type="duplicateValues" dxfId="51" priority="84"/>
  </conditionalFormatting>
  <conditionalFormatting sqref="F201:F204">
    <cfRule type="duplicateValues" dxfId="50" priority="103"/>
  </conditionalFormatting>
  <conditionalFormatting sqref="F205">
    <cfRule type="duplicateValues" dxfId="49" priority="82"/>
  </conditionalFormatting>
  <conditionalFormatting sqref="F205">
    <cfRule type="duplicateValues" dxfId="48" priority="83"/>
  </conditionalFormatting>
  <conditionalFormatting sqref="F206">
    <cfRule type="duplicateValues" dxfId="47" priority="79"/>
  </conditionalFormatting>
  <conditionalFormatting sqref="F206:F208">
    <cfRule type="duplicateValues" dxfId="46" priority="80"/>
  </conditionalFormatting>
  <conditionalFormatting sqref="F207:F208">
    <cfRule type="duplicateValues" dxfId="45" priority="81"/>
  </conditionalFormatting>
  <conditionalFormatting sqref="F209">
    <cfRule type="duplicateValues" dxfId="44" priority="77"/>
  </conditionalFormatting>
  <conditionalFormatting sqref="F209">
    <cfRule type="duplicateValues" dxfId="43" priority="78"/>
  </conditionalFormatting>
  <conditionalFormatting sqref="F210">
    <cfRule type="duplicateValues" dxfId="42" priority="74"/>
  </conditionalFormatting>
  <conditionalFormatting sqref="F210:F212">
    <cfRule type="duplicateValues" dxfId="41" priority="75"/>
  </conditionalFormatting>
  <conditionalFormatting sqref="F210">
    <cfRule type="duplicateValues" dxfId="40" priority="76"/>
  </conditionalFormatting>
  <conditionalFormatting sqref="F211">
    <cfRule type="duplicateValues" dxfId="39" priority="72"/>
  </conditionalFormatting>
  <conditionalFormatting sqref="F211">
    <cfRule type="duplicateValues" dxfId="38" priority="73"/>
  </conditionalFormatting>
  <conditionalFormatting sqref="F212">
    <cfRule type="duplicateValues" dxfId="37" priority="70"/>
  </conditionalFormatting>
  <conditionalFormatting sqref="F212">
    <cfRule type="duplicateValues" dxfId="36" priority="71"/>
  </conditionalFormatting>
  <conditionalFormatting sqref="F191:F196 F213:F225">
    <cfRule type="duplicateValues" dxfId="35" priority="105"/>
  </conditionalFormatting>
  <conditionalFormatting sqref="F2:F225">
    <cfRule type="duplicateValues" dxfId="34" priority="109"/>
  </conditionalFormatting>
  <conditionalFormatting sqref="F213:F225">
    <cfRule type="duplicateValues" dxfId="33" priority="110"/>
  </conditionalFormatting>
  <conditionalFormatting sqref="F379:F382">
    <cfRule type="duplicateValues" dxfId="32" priority="25"/>
  </conditionalFormatting>
  <conditionalFormatting sqref="F383:F386">
    <cfRule type="duplicateValues" dxfId="31" priority="24"/>
  </conditionalFormatting>
  <conditionalFormatting sqref="F387:F392">
    <cfRule type="duplicateValues" dxfId="30" priority="23"/>
  </conditionalFormatting>
  <conditionalFormatting sqref="F393:F394">
    <cfRule type="duplicateValues" dxfId="29" priority="21"/>
  </conditionalFormatting>
  <conditionalFormatting sqref="F393:F398">
    <cfRule type="duplicateValues" dxfId="28" priority="22"/>
  </conditionalFormatting>
  <conditionalFormatting sqref="F395:F398">
    <cfRule type="duplicateValues" dxfId="27" priority="20"/>
  </conditionalFormatting>
  <conditionalFormatting sqref="F403:F406">
    <cfRule type="duplicateValues" dxfId="26" priority="19"/>
  </conditionalFormatting>
  <conditionalFormatting sqref="F407:F408">
    <cfRule type="duplicateValues" dxfId="25" priority="18"/>
  </conditionalFormatting>
  <conditionalFormatting sqref="F409:F414">
    <cfRule type="duplicateValues" dxfId="24" priority="17"/>
  </conditionalFormatting>
  <conditionalFormatting sqref="F421:F424">
    <cfRule type="duplicateValues" dxfId="23" priority="16"/>
  </conditionalFormatting>
  <conditionalFormatting sqref="F427:F428">
    <cfRule type="duplicateValues" dxfId="22" priority="15"/>
  </conditionalFormatting>
  <conditionalFormatting sqref="F425:F428">
    <cfRule type="duplicateValues" dxfId="21" priority="26"/>
  </conditionalFormatting>
  <conditionalFormatting sqref="F429">
    <cfRule type="duplicateValues" dxfId="20" priority="13"/>
  </conditionalFormatting>
  <conditionalFormatting sqref="F429">
    <cfRule type="duplicateValues" dxfId="19" priority="14"/>
  </conditionalFormatting>
  <conditionalFormatting sqref="F430">
    <cfRule type="duplicateValues" dxfId="18" priority="10"/>
  </conditionalFormatting>
  <conditionalFormatting sqref="F430:F432">
    <cfRule type="duplicateValues" dxfId="17" priority="11"/>
  </conditionalFormatting>
  <conditionalFormatting sqref="F431:F432">
    <cfRule type="duplicateValues" dxfId="16" priority="12"/>
  </conditionalFormatting>
  <conditionalFormatting sqref="F433">
    <cfRule type="duplicateValues" dxfId="15" priority="8"/>
  </conditionalFormatting>
  <conditionalFormatting sqref="F433">
    <cfRule type="duplicateValues" dxfId="14" priority="9"/>
  </conditionalFormatting>
  <conditionalFormatting sqref="F434">
    <cfRule type="duplicateValues" dxfId="13" priority="5"/>
  </conditionalFormatting>
  <conditionalFormatting sqref="F434:F436">
    <cfRule type="duplicateValues" dxfId="12" priority="6"/>
  </conditionalFormatting>
  <conditionalFormatting sqref="F434">
    <cfRule type="duplicateValues" dxfId="11" priority="7"/>
  </conditionalFormatting>
  <conditionalFormatting sqref="F435">
    <cfRule type="duplicateValues" dxfId="10" priority="3"/>
  </conditionalFormatting>
  <conditionalFormatting sqref="F435">
    <cfRule type="duplicateValues" dxfId="9" priority="4"/>
  </conditionalFormatting>
  <conditionalFormatting sqref="F436">
    <cfRule type="duplicateValues" dxfId="8" priority="1"/>
  </conditionalFormatting>
  <conditionalFormatting sqref="F436">
    <cfRule type="duplicateValues" dxfId="7" priority="2"/>
  </conditionalFormatting>
  <conditionalFormatting sqref="F415:F420 F437:F449">
    <cfRule type="duplicateValues" dxfId="6" priority="27"/>
  </conditionalFormatting>
  <conditionalFormatting sqref="F226:F449">
    <cfRule type="duplicateValues" dxfId="5" priority="28"/>
  </conditionalFormatting>
  <conditionalFormatting sqref="F437:F449">
    <cfRule type="duplicateValues" dxfId="4" priority="29"/>
  </conditionalFormatting>
  <dataValidations count="1">
    <dataValidation type="textLength" allowBlank="1" showErrorMessage="1" errorTitle="Too Long" sqref="B1:B1048576" xr:uid="{B62359D5-8C51-4636-8511-FF624D855554}">
      <formula1>0</formula1>
      <formula2>30</formula2>
    </dataValidation>
  </dataValidations>
  <pageMargins left="0.7" right="0.7" top="0.75" bottom="0.75" header="0.3" footer="0.3"/>
  <pageSetup orientation="portrait" horizontalDpi="0" verticalDpi="0" r:id="rId1"/>
  <headerFooter>
    <oddFooter xml:space="preserve">&amp;L_x000D_&amp;1#&amp;"Calibri"&amp;8&amp;K000000   Rockwell Automation Company 'Public' </oddFooter>
  </headerFooter>
  <tableParts count="5">
    <tablePart r:id="rId2"/>
    <tablePart r:id="rId3"/>
    <tablePart r:id="rId4"/>
    <tablePart r:id="rId5"/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1 a 7 b d 8 3 e - c c 4 7 - 4 c 5 9 - b 1 c c - 9 4 8 7 e f f 1 b f b 7 "   x m l n s = " h t t p : / / s c h e m a s . m i c r o s o f t . c o m / D a t a M a s h u p " > A A A A A P w E A A B Q S w M E F A A C A A g A m 2 u T W J 2 I Z o + j A A A A 9 g A A A B I A H A B D b 2 5 m a W c v U G F j a 2 F n Z S 5 4 b W w g o h g A K K A U A A A A A A A A A A A A A A A A A A A A A A A A A A A A h Y + x D o I w F E V / h X S n L X U x 5 F E H V 0 l M i M a 1 K R U a 4 W F o s f y b g 5 / k L 4 h R 1 M 3 x n n u G e + / X G 6 z G t o k u p n e 2 w 4 w k l J P I o O 5 K i 1 V G B n + M l 2 Q l Y a v 0 S V U m m m R 0 6 e j K j N T e n 1 P G Q g g 0 L G j X V 0 x w n r B D v i l 0 b V p F P r L 9 L 8 c W n V e o D Z G w f 4 2 R g i a C U y E E 5 c B m C L n F r y C m v c / 2 B 8 J 6 a P z Q G 2 k w 3 h X A 5 g j s / U E + A F B L A w Q U A A I A C A C b a 5 N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m 2 u T W O T Q w 6 L 3 A Q A A o A M A A B M A H A B G b 3 J t d W x h c y 9 T Z W N 0 a W 9 u M S 5 t I K I Y A C i g F A A A A A A A A A A A A A A A A A A A A A A A A A A A A I 1 T 0 W 7 a M B R 9 R + I f 7 t w X 0 A I q K e V h F Q 8 o s K r a S i m h m l R A y H E u I W o S I 9 u h Q o h / 3 3 X S l N F q 2 v I Q H 5 1 7 c + 7 x s a N R m F h m 4 J d r 5 6 Z e q 9 f 0 h i s M 4 Y K F g Y S J i g X C P d c G F T z m q P Y M + p C g q d e A H l / m i u p 9 G A i B W r e H 3 P C A a 2 x 8 j x N s e z I z m B n d Y N 6 3 x Z N G p R e C i l z p z u I h w 6 G K d w g t m E r x 8 o p J A o P c y J R b J w 7 c Z W I x l C J P r c D i z E Y 1 5 I x t c y H C g D U d m H s K u c E x 3 8 V R I T Z R c o v K x K j 7 R u W 4 b D q l + Q u 2 e n 6 G T 9 L g X r p u q + O 2 L r t 2 r + U W D 3 N f b D D l f c a c O 4 N p n / 3 r 0 + V x b q n l + z C K h P o o 2 a l 8 1 V Z 5 x g M K y c e E 0 r d c 4 z 8 M O Y B c b K A x / 4 H 7 J W m w L 6 w J P A u J m d x 6 B X P d 8 x l I B e 9 E z / V Z 8 7 R p b 8 O z i G z M 9 l s 8 2 Z g p n u m 1 V K k n k z z N b N E a O j f t H A 5 s t F 6 v y B W S F U N N E B I + O n B g / l c f P L K b y A j G e R q g Y v Y Y T a / b t m r H 4 8 n C F F O 5 I 9 F y 1 h 9 h l I U 3 u v H B q 0 M z y o t K w m z C I + u B j X K 1 + h l r Y / E w 1 g L o o C y m g I q 2 W 6 9 Y l A w j t S 3 g S w S P p i j y M M S w E B m M n y Z F o 5 8 H b 3 2 / 4 i Q U X I U V 7 l T A r c C V B Q 8 j + / a k w k 4 F 3 A p c V a B b g W s L 7 m P 6 5 Q z d e n Z s 1 m t x 9 r d Y b n 4 D U E s B A i 0 A F A A C A A g A m 2 u T W J 2 I Z o + j A A A A 9 g A A A B I A A A A A A A A A A A A A A A A A A A A A A E N v b m Z p Z y 9 Q Y W N r Y W d l L n h t b F B L A Q I t A B Q A A g A I A J t r k 1 g P y u m r p A A A A O k A A A A T A A A A A A A A A A A A A A A A A O 8 A A A B b Q 2 9 u d G V u d F 9 U e X B l c 1 0 u e G 1 s U E s B A i 0 A F A A C A A g A m 2 u T W O T Q w 6 L 3 A Q A A o A M A A B M A A A A A A A A A A A A A A A A A 4 A E A A E Z v c m 1 1 b G F z L 1 N l Y 3 R p b 2 4 x L m 1 Q S w U G A A A A A A M A A w D C A A A A J A Q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e g 4 A A A A A A A B Y D g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Z G J v J T I w U H J p Y 2 U l M j B N Y X N 0 Z X I l M j B R d W V y e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G F z d F V w Z G F 0 Z W Q i I F Z h b H V l P S J k M j A y N C 0 w N C 0 x O V Q x O D o y O D o 1 N S 4 w N z g 1 M z g 2 W i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U Y X J n Z X Q i I F Z h b H V l P S J z Z G J v X 1 B y a W N l X 0 1 h c 3 R l c l 9 R d W V y e S I g L z 4 8 R W 5 0 c n k g V H l w Z T 0 i R m l s b G V k Q 2 9 t c G x l d G V S Z X N 1 b H R U b 1 d v c m t z a G V l d C I g V m F s d W U 9 I m w x I i A v P j x F b n R y e S B U e X B l P S J G a W x s R X J y b 3 J D b 3 V u d C I g V m F s d W U 9 I m w w I i A v P j x F b n R y e S B U e X B l P S J G a W x s V G 9 E Y X R h T W 9 k Z W x F b m F i b G V k I i B W Y W x 1 Z T 0 i b D A i I C 8 + P E V u d H J 5 I F R 5 c G U 9 I k Z p b G x P Y m p l Y 3 R U e X B l I i B W Y W x 1 Z T 0 i c 1 R h Y m x l I i A v P j x F b n R y e S B U e X B l P S J G a W x s Q 2 9 s d W 1 u V H l w Z X M i I F Z h b H V l P S J z Q X d Z R 0 V S R U o i I C 8 + P E V u d H J 5 I F R 5 c G U 9 I k Z p b G x D b 2 x 1 b W 5 O Y W 1 l c y I g V m F s d W U 9 I n N b J n F 1 b 3 Q 7 U y t T I E N h d G F s b 2 c g T n V t Y m V y J n F 1 b 3 Q 7 L C Z x d W 9 0 O 0 R l c 2 N y a X B 0 a W 9 u J n F 1 b 3 Q 7 L C Z x d W 9 0 O 1 N l Z S B h b H N v J n F 1 b 3 Q 7 L C Z x d W 9 0 O 0 x p c 3 Q g U H J p Y 2 U m c X V v d D s s J n F 1 b 3 Q 7 Q 2 R u X 0 x p c 3 Q m c X V v d D s s J n F 1 b 3 Q 7 R W Z m X 0 R h d G U m c X V v d D t d I i A v P j x F b n R y e S B U e X B l P S J G a W x s U 3 R h d H V z I i B W Y W x 1 Z T 0 i c 0 N v b X B s Z X R l I i A v P j x F b n R y e S B U e X B l P S J R d W V y e U l E I i B W Y W x 1 Z T 0 i c z h l N G N j Z G N k L T A 1 Z j A t N G Y 2 Z C 0 5 N j g 2 L W Z i M z F l M z Q 0 Z G R j N S I g L z 4 8 R W 5 0 c n k g V H l w Z T 0 i R m l s b E V y c m 9 y Q 2 9 k Z S I g V m F s d W U 9 I n N V b m t u b 3 d u I i A v P j x F b n R y e S B U e X B l P S J G a W x s Q 2 9 1 b n Q i I F Z h b H V l P S J s M j I w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R i b y B Q c m l j Z S B N Y X N 0 Z X I g U X V l c n k v Q X V 0 b 1 J l b W 9 2 Z W R D b 2 x 1 b W 5 z M S 5 7 U y t T I E N h d G F s b 2 c g T n V t Y m V y L D B 9 J n F 1 b 3 Q 7 L C Z x d W 9 0 O 1 N l Y 3 R p b 2 4 x L 2 R i b y B Q c m l j Z S B N Y X N 0 Z X I g U X V l c n k v Q X V 0 b 1 J l b W 9 2 Z W R D b 2 x 1 b W 5 z M S 5 7 R G V z Y 3 J p c H R p b 2 4 s M X 0 m c X V v d D s s J n F 1 b 3 Q 7 U 2 V j d G l v b j E v Z G J v I F B y a W N l I E 1 h c 3 R l c i B R d W V y e S 9 B d X R v U m V t b 3 Z l Z E N v b H V t b n M x L n t T Z W U g Y W x z b y w y f S Z x d W 9 0 O y w m c X V v d D t T Z W N 0 a W 9 u M S 9 k Y m 8 g U H J p Y 2 U g T W F z d G V y I F F 1 Z X J 5 L 0 F 1 d G 9 S Z W 1 v d m V k Q 2 9 s d W 1 u c z E u e 0 x p c 3 Q g U H J p Y 2 U s M 3 0 m c X V v d D s s J n F 1 b 3 Q 7 U 2 V j d G l v b j E v Z G J v I F B y a W N l I E 1 h c 3 R l c i B R d W V y e S 9 B d X R v U m V t b 3 Z l Z E N v b H V t b n M x L n t D Z G 5 f T G l z d C w 0 f S Z x d W 9 0 O y w m c X V v d D t T Z W N 0 a W 9 u M S 9 k Y m 8 g U H J p Y 2 U g T W F z d G V y I F F 1 Z X J 5 L 0 F 1 d G 9 S Z W 1 v d m V k Q 2 9 s d W 1 u c z E u e 0 V m Z l 9 E Y X R l L D V 9 J n F 1 b 3 Q 7 X S w m c X V v d D t D b 2 x 1 b W 5 D b 3 V u d C Z x d W 9 0 O z o 2 L C Z x d W 9 0 O 0 t l e U N v b H V t b k 5 h b W V z J n F 1 b 3 Q 7 O l t d L C Z x d W 9 0 O 0 N v b H V t b k l k Z W 5 0 a X R p Z X M m c X V v d D s 6 W y Z x d W 9 0 O 1 N l Y 3 R p b 2 4 x L 2 R i b y B Q c m l j Z S B N Y X N 0 Z X I g U X V l c n k v Q X V 0 b 1 J l b W 9 2 Z W R D b 2 x 1 b W 5 z M S 5 7 U y t T I E N h d G F s b 2 c g T n V t Y m V y L D B 9 J n F 1 b 3 Q 7 L C Z x d W 9 0 O 1 N l Y 3 R p b 2 4 x L 2 R i b y B Q c m l j Z S B N Y X N 0 Z X I g U X V l c n k v Q X V 0 b 1 J l b W 9 2 Z W R D b 2 x 1 b W 5 z M S 5 7 R G V z Y 3 J p c H R p b 2 4 s M X 0 m c X V v d D s s J n F 1 b 3 Q 7 U 2 V j d G l v b j E v Z G J v I F B y a W N l I E 1 h c 3 R l c i B R d W V y e S 9 B d X R v U m V t b 3 Z l Z E N v b H V t b n M x L n t T Z W U g Y W x z b y w y f S Z x d W 9 0 O y w m c X V v d D t T Z W N 0 a W 9 u M S 9 k Y m 8 g U H J p Y 2 U g T W F z d G V y I F F 1 Z X J 5 L 0 F 1 d G 9 S Z W 1 v d m V k Q 2 9 s d W 1 u c z E u e 0 x p c 3 Q g U H J p Y 2 U s M 3 0 m c X V v d D s s J n F 1 b 3 Q 7 U 2 V j d G l v b j E v Z G J v I F B y a W N l I E 1 h c 3 R l c i B R d W V y e S 9 B d X R v U m V t b 3 Z l Z E N v b H V t b n M x L n t D Z G 5 f T G l z d C w 0 f S Z x d W 9 0 O y w m c X V v d D t T Z W N 0 a W 9 u M S 9 k Y m 8 g U H J p Y 2 U g T W F z d G V y I F F 1 Z X J 5 L 0 F 1 d G 9 S Z W 1 v d m V k Q 2 9 s d W 1 u c z E u e 0 V m Z l 9 E Y X R l L D V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k Y m 8 l M j B Q c m l j Z S U y M E 1 h c 3 R l c i U y M F F 1 Z X J 5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R i b y U y M F B y a W N l J T I w T W F z d G V y J T I w U X V l c n k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G J v J T I w U H J p Y 2 U l M j B N Y X N 0 Z X I l M j B R d W V y e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R i b y U y M F B y a W N l J T I w T W F z d G V y J T I w U X V l c n k v X 1 p a J T I w U H J p Y 2 U l M j B N Y X N 0 Z X I l M j B E Y X R h J T I w M j A y M i 0 x M i 0 w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R i b y U y M F B y a W N l J T I w T W F z d G V y J T I w U X V l c n k v U m V t b 3 Z l Z C U y M E N v b H V t b n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z / 3 u s x m H l 0 G B o v l 7 C C z e F g A A A A A C A A A A A A A D Z g A A w A A A A B A A A A C F z c D 4 3 V f x P R B a i o G N 7 W S x A A A A A A S A A A C g A A A A E A A A A K H C k M B D F R t O Z J v W s E X G C n V Q A A A A a 9 p S m X p i k U Q 0 8 / T 8 2 L a M K p c 2 p S v 8 e o 5 N j n D p d d U W J d k q + X 8 5 K s 4 5 e 2 V A 6 X N 1 U t 2 H + m F M Q A f 0 n z 2 u M 4 S C O Y k j b / n F / x M R O p f k N P H h L d k h R k E U A A A A 2 1 G Z S b 4 8 3 t s S X R U b z i b 9 b T 3 e G p w = < / D a t a M a s h u p > 
</file>

<file path=customXml/itemProps1.xml><?xml version="1.0" encoding="utf-8"?>
<ds:datastoreItem xmlns:ds="http://schemas.openxmlformats.org/officeDocument/2006/customXml" ds:itemID="{CEE961BA-F7AE-496C-86C3-F1816446E15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WLT50 Price Configurator</vt:lpstr>
      <vt:lpstr>Components</vt:lpstr>
      <vt:lpstr>Tables</vt:lpstr>
      <vt:lpstr>'WLT50 Price Configurator'!Print_Area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A. Sears</dc:creator>
  <cp:lastModifiedBy>Claudia Sears</cp:lastModifiedBy>
  <cp:lastPrinted>2023-01-13T23:24:23Z</cp:lastPrinted>
  <dcterms:created xsi:type="dcterms:W3CDTF">2023-01-13T21:15:43Z</dcterms:created>
  <dcterms:modified xsi:type="dcterms:W3CDTF">2024-04-19T18:29:21Z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37d27c0-b6cd-40f3-a0e1-631f68c80666_Enabled">
    <vt:lpwstr>true</vt:lpwstr>
  </property>
  <property fmtid="{D5CDD505-2E9C-101B-9397-08002B2CF9AE}" pid="3" name="MSIP_Label_937d27c0-b6cd-40f3-a0e1-631f68c80666_SetDate">
    <vt:lpwstr>2023-04-13T21:46:28Z</vt:lpwstr>
  </property>
  <property fmtid="{D5CDD505-2E9C-101B-9397-08002B2CF9AE}" pid="4" name="MSIP_Label_937d27c0-b6cd-40f3-a0e1-631f68c80666_Method">
    <vt:lpwstr>Privileged</vt:lpwstr>
  </property>
  <property fmtid="{D5CDD505-2E9C-101B-9397-08002B2CF9AE}" pid="5" name="MSIP_Label_937d27c0-b6cd-40f3-a0e1-631f68c80666_Name">
    <vt:lpwstr>937d27c0-b6cd-40f3-a0e1-631f68c80666</vt:lpwstr>
  </property>
  <property fmtid="{D5CDD505-2E9C-101B-9397-08002B2CF9AE}" pid="6" name="MSIP_Label_937d27c0-b6cd-40f3-a0e1-631f68c80666_SiteId">
    <vt:lpwstr>855b093e-7340-45c7-9f0c-96150415893e</vt:lpwstr>
  </property>
  <property fmtid="{D5CDD505-2E9C-101B-9397-08002B2CF9AE}" pid="7" name="MSIP_Label_937d27c0-b6cd-40f3-a0e1-631f68c80666_ActionId">
    <vt:lpwstr>232be8c5-a1f1-4723-98f2-37beac899dd5</vt:lpwstr>
  </property>
  <property fmtid="{D5CDD505-2E9C-101B-9397-08002B2CF9AE}" pid="8" name="MSIP_Label_937d27c0-b6cd-40f3-a0e1-631f68c80666_ContentBits">
    <vt:lpwstr>2</vt:lpwstr>
  </property>
</Properties>
</file>